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14" windowWidth="13558" windowHeight="112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'Sheet1'!$A$1:$R$87</definedName>
    <definedName name="_xlnm.Print_Area" localSheetId="1">'Sheet2'!$A$1:$L$8</definedName>
  </definedNames>
  <calcPr fullCalcOnLoad="1"/>
</workbook>
</file>

<file path=xl/sharedStrings.xml><?xml version="1.0" encoding="utf-8"?>
<sst xmlns="http://schemas.openxmlformats.org/spreadsheetml/2006/main" count="103" uniqueCount="39">
  <si>
    <t>Voltage A</t>
  </si>
  <si>
    <t>Voltage B</t>
  </si>
  <si>
    <t>Current A</t>
  </si>
  <si>
    <t>Current B</t>
  </si>
  <si>
    <t>Balun type</t>
  </si>
  <si>
    <t>Date</t>
  </si>
  <si>
    <t>I Phase</t>
  </si>
  <si>
    <t>Frequency</t>
  </si>
  <si>
    <t>note</t>
  </si>
  <si>
    <t>floating</t>
  </si>
  <si>
    <t>CT Ground</t>
  </si>
  <si>
    <t>lowest Z</t>
  </si>
  <si>
    <t>highest Z</t>
  </si>
  <si>
    <t>low Z</t>
  </si>
  <si>
    <t>bad hand effect 3-4"</t>
  </si>
  <si>
    <t>from balun winding</t>
  </si>
  <si>
    <t>Johnson MB</t>
  </si>
  <si>
    <t>hand effect</t>
  </si>
  <si>
    <t>ATR30</t>
  </si>
  <si>
    <t>Single core 4:1</t>
  </si>
  <si>
    <t>Matched to gen</t>
  </si>
  <si>
    <t>Unmatched source cannot be used for power, balance only</t>
  </si>
  <si>
    <t>I unbal</t>
  </si>
  <si>
    <t>Voltage in volts, current in milliamperes</t>
  </si>
  <si>
    <t>V unbal</t>
  </si>
  <si>
    <t>V Phase</t>
  </si>
  <si>
    <t>V Unbal</t>
  </si>
  <si>
    <t>Z2</t>
  </si>
  <si>
    <t>Z1</t>
  </si>
  <si>
    <t>Type</t>
  </si>
  <si>
    <t>Dual core</t>
  </si>
  <si>
    <t>Sgl core</t>
  </si>
  <si>
    <t>KW MB</t>
  </si>
  <si>
    <t>ATR30 ext bal</t>
  </si>
  <si>
    <t>D C unmatched</t>
  </si>
  <si>
    <t>D C on</t>
  </si>
  <si>
    <t>DualCore 200 ohm res</t>
  </si>
  <si>
    <t>D C resistor 200</t>
  </si>
  <si>
    <t>Single Core 4:1 200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</si>
</sst>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00000000000000000"/>
    <numFmt numFmtId="167" formatCode="0.0000000000000000000"/>
    <numFmt numFmtId="168" formatCode="0.0000000000000000"/>
    <numFmt numFmtId="169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Border="1" applyAlignment="1">
      <alignment/>
    </xf>
    <xf numFmtId="0" fontId="0" fillId="3" borderId="6" xfId="0" applyFill="1" applyBorder="1" applyAlignment="1">
      <alignment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14" fontId="0" fillId="0" borderId="1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7" xfId="0" applyFill="1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0" xfId="17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9" fontId="6" fillId="0" borderId="0" xfId="0" applyNumberFormat="1" applyFont="1" applyAlignment="1">
      <alignment/>
    </xf>
    <xf numFmtId="16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5"/>
  <sheetViews>
    <sheetView tabSelected="1" zoomScaleSheetLayoutView="130" workbookViewId="0" topLeftCell="A1">
      <selection activeCell="A1" sqref="A1:R87"/>
    </sheetView>
  </sheetViews>
  <sheetFormatPr defaultColWidth="9.140625" defaultRowHeight="12.75"/>
  <cols>
    <col min="1" max="1" width="17.00390625" style="0" customWidth="1"/>
    <col min="2" max="2" width="10.421875" style="0" customWidth="1"/>
    <col min="3" max="3" width="10.421875" style="23" customWidth="1"/>
    <col min="4" max="4" width="9.8515625" style="0" hidden="1" customWidth="1"/>
    <col min="5" max="5" width="9.8515625" style="27" customWidth="1"/>
    <col min="6" max="6" width="9.57421875" style="0" hidden="1" customWidth="1"/>
    <col min="9" max="9" width="0" style="23" hidden="1" customWidth="1"/>
    <col min="11" max="11" width="0" style="0" hidden="1" customWidth="1"/>
    <col min="13" max="13" width="8.57421875" style="0" customWidth="1"/>
    <col min="15" max="15" width="14.140625" style="0" customWidth="1"/>
    <col min="17" max="17" width="9.28125" style="0" customWidth="1"/>
  </cols>
  <sheetData>
    <row r="1" ht="12.75">
      <c r="E1" s="23"/>
    </row>
    <row r="2" spans="1:15" ht="12.75">
      <c r="A2" s="1" t="s">
        <v>5</v>
      </c>
      <c r="B2" s="4">
        <v>40368</v>
      </c>
      <c r="C2" s="24"/>
      <c r="D2" s="1"/>
      <c r="E2" s="23"/>
      <c r="F2" s="1"/>
      <c r="G2" s="1"/>
      <c r="H2" s="1"/>
      <c r="I2" s="20"/>
      <c r="J2" s="1"/>
      <c r="K2" s="1"/>
      <c r="L2" s="1"/>
      <c r="M2" s="1"/>
      <c r="N2" s="1"/>
      <c r="O2" s="1"/>
    </row>
    <row r="3" spans="1:17" ht="14.25" thickBot="1">
      <c r="A3" s="9"/>
      <c r="B3" s="7"/>
      <c r="C3" s="25"/>
      <c r="D3" s="7"/>
      <c r="E3" s="10" t="s">
        <v>23</v>
      </c>
      <c r="G3" s="7"/>
      <c r="H3" s="7"/>
      <c r="I3" s="25"/>
      <c r="J3" s="7"/>
      <c r="K3" s="7"/>
      <c r="L3" s="7"/>
      <c r="M3" s="7"/>
      <c r="N3" s="7"/>
      <c r="O3" s="8"/>
      <c r="P3" s="34" t="s">
        <v>28</v>
      </c>
      <c r="Q3" s="34" t="s">
        <v>27</v>
      </c>
    </row>
    <row r="4" spans="1:15" ht="15.75" customHeight="1" thickBot="1">
      <c r="A4" s="5" t="s">
        <v>4</v>
      </c>
      <c r="B4" s="5" t="s">
        <v>7</v>
      </c>
      <c r="C4" s="22" t="s">
        <v>0</v>
      </c>
      <c r="E4" s="28" t="s">
        <v>1</v>
      </c>
      <c r="G4" s="5" t="s">
        <v>25</v>
      </c>
      <c r="H4" s="22" t="s">
        <v>2</v>
      </c>
      <c r="J4" s="5" t="s">
        <v>3</v>
      </c>
      <c r="L4" s="5" t="s">
        <v>6</v>
      </c>
      <c r="M4" s="5" t="s">
        <v>26</v>
      </c>
      <c r="N4" s="5" t="s">
        <v>22</v>
      </c>
      <c r="O4" s="5" t="s">
        <v>8</v>
      </c>
    </row>
    <row r="5" spans="1:19" ht="15.75" customHeight="1">
      <c r="A5" s="1" t="s">
        <v>36</v>
      </c>
      <c r="B5" s="2">
        <v>3.5</v>
      </c>
      <c r="C5" s="20">
        <f>PRODUCT(D5,0.05)</f>
        <v>6</v>
      </c>
      <c r="D5" s="1">
        <v>120</v>
      </c>
      <c r="E5" s="26">
        <f>PRODUCT(F5,0.05)</f>
        <v>5.5</v>
      </c>
      <c r="F5" s="3">
        <v>110</v>
      </c>
      <c r="G5" s="1">
        <v>-2</v>
      </c>
      <c r="H5" s="30">
        <f>PRODUCT(I5,0.333333333333333)</f>
        <v>63.333333333333265</v>
      </c>
      <c r="I5" s="20">
        <v>190</v>
      </c>
      <c r="J5" s="29">
        <f>PRODUCT(K5,0.333333333333333)</f>
        <v>63.333333333333265</v>
      </c>
      <c r="K5" s="1">
        <v>190</v>
      </c>
      <c r="L5" s="2">
        <v>0</v>
      </c>
      <c r="M5" s="31">
        <f>SQRT((((C5)^2)+((E5)^2))-(2*((C5)*(E5)))*(COS(RADIANS((G5)))))</f>
        <v>0.5387071716059488</v>
      </c>
      <c r="N5" s="31">
        <f>SQRT((((H5)^2)+(((J5)^2))-(2*((H5)*(J5)))*(COS(RADIANS((L5))))))</f>
        <v>0</v>
      </c>
      <c r="O5" s="1" t="s">
        <v>9</v>
      </c>
      <c r="P5" s="33">
        <f>(C5)/((H5)*0.001)</f>
        <v>94.73684210526325</v>
      </c>
      <c r="Q5" s="32">
        <f>(E5)/((J5)*0.001)</f>
        <v>86.84210526315798</v>
      </c>
      <c r="R5" s="35">
        <f>(P5)+(Q5)</f>
        <v>181.5789473684212</v>
      </c>
      <c r="S5" s="6"/>
    </row>
    <row r="6" spans="1:18" ht="15.75" customHeight="1">
      <c r="A6" s="1" t="s">
        <v>37</v>
      </c>
      <c r="B6" s="2">
        <v>3.5</v>
      </c>
      <c r="C6" s="20">
        <f aca="true" t="shared" si="0" ref="C6:C12">PRODUCT(D6,0.05)</f>
        <v>5.7</v>
      </c>
      <c r="D6" s="1">
        <v>114</v>
      </c>
      <c r="E6" s="26">
        <f aca="true" t="shared" si="1" ref="E6:E12">PRODUCT(F6,0.05)</f>
        <v>5.7</v>
      </c>
      <c r="F6" s="3">
        <v>114</v>
      </c>
      <c r="G6" s="1">
        <v>-3.5</v>
      </c>
      <c r="H6" s="30">
        <f aca="true" t="shared" si="2" ref="H6:H12">PRODUCT(I6,0.333333333333333)</f>
        <v>62.999999999999936</v>
      </c>
      <c r="I6" s="20">
        <v>189</v>
      </c>
      <c r="J6" s="29">
        <f aca="true" t="shared" si="3" ref="J6:J12">PRODUCT(K6,0.333333333333333)</f>
        <v>63.6666666666666</v>
      </c>
      <c r="K6" s="1">
        <v>191</v>
      </c>
      <c r="L6" s="2">
        <v>0.5</v>
      </c>
      <c r="M6" s="31">
        <f aca="true" t="shared" si="4" ref="M6:M12">SQRT((((C6)^2)+((E6)^2))-(2*((C6)*(E6)))*(COS(RADIANS((G6)))))</f>
        <v>0.34813905059199163</v>
      </c>
      <c r="N6" s="31">
        <f aca="true" t="shared" si="5" ref="N6:N12">SQRT((((H6)^2)+(((J6)^2))-(2*((H6)*(J6)))*(COS(RADIANS((L6))))))</f>
        <v>0.8659662947609661</v>
      </c>
      <c r="O6" s="1" t="s">
        <v>10</v>
      </c>
      <c r="P6" s="33">
        <f aca="true" t="shared" si="6" ref="P6:P12">(C6)/((H6)*0.001)</f>
        <v>90.47619047619058</v>
      </c>
      <c r="Q6" s="32">
        <f aca="true" t="shared" si="7" ref="Q6:Q12">(E6)/((J6)*0.001)</f>
        <v>89.5287958115184</v>
      </c>
      <c r="R6" s="35">
        <f aca="true" t="shared" si="8" ref="R6:R12">(P6)+(Q6)</f>
        <v>180.004986287709</v>
      </c>
    </row>
    <row r="7" spans="1:18" ht="15.75" customHeight="1">
      <c r="A7" s="1" t="s">
        <v>37</v>
      </c>
      <c r="B7" s="2">
        <v>14</v>
      </c>
      <c r="C7" s="20">
        <f t="shared" si="0"/>
        <v>4.55</v>
      </c>
      <c r="D7" s="1">
        <v>91</v>
      </c>
      <c r="E7" s="26">
        <f t="shared" si="1"/>
        <v>4.65</v>
      </c>
      <c r="F7" s="3">
        <v>93</v>
      </c>
      <c r="G7" s="1">
        <v>-5</v>
      </c>
      <c r="H7" s="30">
        <f t="shared" si="2"/>
        <v>54.99999999999994</v>
      </c>
      <c r="I7" s="20">
        <v>165</v>
      </c>
      <c r="J7" s="29">
        <f t="shared" si="3"/>
        <v>54.99999999999994</v>
      </c>
      <c r="K7" s="1">
        <v>165</v>
      </c>
      <c r="L7" s="2">
        <v>-4.5</v>
      </c>
      <c r="M7" s="31">
        <f t="shared" si="4"/>
        <v>0.413547276919803</v>
      </c>
      <c r="N7" s="31">
        <f t="shared" si="5"/>
        <v>4.3185797334975815</v>
      </c>
      <c r="O7" s="1" t="s">
        <v>9</v>
      </c>
      <c r="P7" s="33">
        <f t="shared" si="6"/>
        <v>82.7272727272728</v>
      </c>
      <c r="Q7" s="32">
        <f t="shared" si="7"/>
        <v>84.54545454545463</v>
      </c>
      <c r="R7" s="35">
        <f t="shared" si="8"/>
        <v>167.27272727272742</v>
      </c>
    </row>
    <row r="8" spans="1:18" ht="15.75" customHeight="1">
      <c r="A8" s="1" t="s">
        <v>37</v>
      </c>
      <c r="B8" s="2">
        <v>14</v>
      </c>
      <c r="C8" s="20">
        <f t="shared" si="0"/>
        <v>4.55</v>
      </c>
      <c r="D8" s="1">
        <v>91</v>
      </c>
      <c r="E8" s="26">
        <f t="shared" si="1"/>
        <v>4.65</v>
      </c>
      <c r="F8" s="3">
        <v>93</v>
      </c>
      <c r="G8" s="1">
        <v>-6.5</v>
      </c>
      <c r="H8" s="30">
        <f t="shared" si="2"/>
        <v>54.99999999999994</v>
      </c>
      <c r="I8" s="20">
        <v>165</v>
      </c>
      <c r="J8" s="29">
        <f t="shared" si="3"/>
        <v>54.99999999999994</v>
      </c>
      <c r="K8" s="1">
        <v>165</v>
      </c>
      <c r="L8" s="2">
        <v>-4.5</v>
      </c>
      <c r="M8" s="31">
        <f t="shared" si="4"/>
        <v>0.5310432440444021</v>
      </c>
      <c r="N8" s="31">
        <f t="shared" si="5"/>
        <v>4.3185797334975815</v>
      </c>
      <c r="O8" s="1" t="s">
        <v>10</v>
      </c>
      <c r="P8" s="33">
        <f t="shared" si="6"/>
        <v>82.7272727272728</v>
      </c>
      <c r="Q8" s="32">
        <f t="shared" si="7"/>
        <v>84.54545454545463</v>
      </c>
      <c r="R8" s="35">
        <f t="shared" si="8"/>
        <v>167.27272727272742</v>
      </c>
    </row>
    <row r="9" spans="1:18" ht="15.75" customHeight="1">
      <c r="A9" s="1" t="s">
        <v>38</v>
      </c>
      <c r="B9" s="2">
        <v>3.5</v>
      </c>
      <c r="C9" s="20">
        <f t="shared" si="0"/>
        <v>2.85</v>
      </c>
      <c r="D9" s="1">
        <v>57</v>
      </c>
      <c r="E9" s="26">
        <f t="shared" si="1"/>
        <v>8.75</v>
      </c>
      <c r="F9" s="3">
        <v>175</v>
      </c>
      <c r="G9" s="1">
        <v>0</v>
      </c>
      <c r="H9" s="30">
        <f t="shared" si="2"/>
        <v>63.333333333333265</v>
      </c>
      <c r="I9" s="20">
        <v>190</v>
      </c>
      <c r="J9" s="29">
        <f t="shared" si="3"/>
        <v>63.333333333333265</v>
      </c>
      <c r="K9" s="1">
        <v>190</v>
      </c>
      <c r="L9" s="2">
        <v>0</v>
      </c>
      <c r="M9" s="31">
        <f t="shared" si="4"/>
        <v>5.9</v>
      </c>
      <c r="N9" s="31">
        <f t="shared" si="5"/>
        <v>0</v>
      </c>
      <c r="O9" s="1" t="s">
        <v>9</v>
      </c>
      <c r="P9" s="33">
        <f t="shared" si="6"/>
        <v>45.00000000000005</v>
      </c>
      <c r="Q9" s="32">
        <f t="shared" si="7"/>
        <v>138.15789473684225</v>
      </c>
      <c r="R9" s="35">
        <f t="shared" si="8"/>
        <v>183.1578947368423</v>
      </c>
    </row>
    <row r="10" spans="1:18" ht="15.75" customHeight="1">
      <c r="A10" s="1" t="s">
        <v>38</v>
      </c>
      <c r="B10" s="2">
        <v>3.5</v>
      </c>
      <c r="C10" s="20">
        <f t="shared" si="0"/>
        <v>3.7</v>
      </c>
      <c r="D10" s="1">
        <v>74</v>
      </c>
      <c r="E10" s="26">
        <f t="shared" si="1"/>
        <v>7.1000000000000005</v>
      </c>
      <c r="F10" s="3">
        <v>142</v>
      </c>
      <c r="G10" s="1">
        <v>-32</v>
      </c>
      <c r="H10" s="30">
        <f t="shared" si="2"/>
        <v>41.66666666666662</v>
      </c>
      <c r="I10" s="20">
        <v>125</v>
      </c>
      <c r="J10" s="29">
        <f t="shared" si="3"/>
        <v>78.33333333333326</v>
      </c>
      <c r="K10" s="1">
        <v>235</v>
      </c>
      <c r="L10" s="2">
        <v>-30</v>
      </c>
      <c r="M10" s="31">
        <f t="shared" si="4"/>
        <v>4.420809092003565</v>
      </c>
      <c r="N10" s="31">
        <f t="shared" si="5"/>
        <v>47.1062717311308</v>
      </c>
      <c r="O10" s="1" t="s">
        <v>10</v>
      </c>
      <c r="P10" s="33">
        <f t="shared" si="6"/>
        <v>88.8000000000001</v>
      </c>
      <c r="Q10" s="32">
        <f t="shared" si="7"/>
        <v>90.63829787234053</v>
      </c>
      <c r="R10" s="35">
        <f t="shared" si="8"/>
        <v>179.43829787234063</v>
      </c>
    </row>
    <row r="11" spans="1:18" ht="15.75" customHeight="1">
      <c r="A11" s="1" t="s">
        <v>38</v>
      </c>
      <c r="B11" s="2">
        <v>14</v>
      </c>
      <c r="C11" s="20">
        <f t="shared" si="0"/>
        <v>1.6</v>
      </c>
      <c r="D11" s="1">
        <v>32</v>
      </c>
      <c r="E11" s="26">
        <f t="shared" si="1"/>
        <v>12</v>
      </c>
      <c r="F11" s="3">
        <v>240</v>
      </c>
      <c r="G11" s="1">
        <v>120</v>
      </c>
      <c r="H11" s="30">
        <f t="shared" si="2"/>
        <v>64.99999999999993</v>
      </c>
      <c r="I11" s="20">
        <v>195</v>
      </c>
      <c r="J11" s="29">
        <f t="shared" si="3"/>
        <v>74.99999999999991</v>
      </c>
      <c r="K11" s="1">
        <v>225</v>
      </c>
      <c r="L11" s="2">
        <v>36</v>
      </c>
      <c r="M11" s="31">
        <f t="shared" si="4"/>
        <v>12.874781551544865</v>
      </c>
      <c r="N11" s="31">
        <f t="shared" si="5"/>
        <v>44.295420811233505</v>
      </c>
      <c r="O11" s="1" t="s">
        <v>9</v>
      </c>
      <c r="P11" s="33">
        <f t="shared" si="6"/>
        <v>24.61538461538464</v>
      </c>
      <c r="Q11" s="32">
        <f t="shared" si="7"/>
        <v>160.00000000000017</v>
      </c>
      <c r="R11" s="35">
        <f t="shared" si="8"/>
        <v>184.6153846153848</v>
      </c>
    </row>
    <row r="12" spans="1:18" ht="15.75" customHeight="1">
      <c r="A12" s="1" t="s">
        <v>38</v>
      </c>
      <c r="B12" s="2">
        <v>14</v>
      </c>
      <c r="C12" s="20">
        <f t="shared" si="0"/>
        <v>5</v>
      </c>
      <c r="D12" s="1">
        <v>100</v>
      </c>
      <c r="E12" s="26">
        <f t="shared" si="1"/>
        <v>5.75</v>
      </c>
      <c r="F12" s="3">
        <v>115</v>
      </c>
      <c r="G12" s="1">
        <v>-4</v>
      </c>
      <c r="H12" s="30">
        <f t="shared" si="2"/>
        <v>58.33333333333327</v>
      </c>
      <c r="I12" s="20">
        <v>175</v>
      </c>
      <c r="J12" s="29">
        <f t="shared" si="3"/>
        <v>69.99999999999993</v>
      </c>
      <c r="K12" s="1">
        <v>210</v>
      </c>
      <c r="L12" s="2">
        <v>-30</v>
      </c>
      <c r="M12" s="31">
        <f t="shared" si="4"/>
        <v>0.8381927642613654</v>
      </c>
      <c r="N12" s="31">
        <f t="shared" si="5"/>
        <v>35.07473421431529</v>
      </c>
      <c r="O12" s="1" t="s">
        <v>10</v>
      </c>
      <c r="P12" s="33">
        <f t="shared" si="6"/>
        <v>85.71428571428581</v>
      </c>
      <c r="Q12" s="32">
        <f t="shared" si="7"/>
        <v>82.14285714285721</v>
      </c>
      <c r="R12" s="35">
        <f t="shared" si="8"/>
        <v>167.857142857143</v>
      </c>
    </row>
    <row r="13" spans="1:18" ht="15.75" customHeight="1">
      <c r="A13" s="1" t="s">
        <v>21</v>
      </c>
      <c r="B13" s="2"/>
      <c r="C13" s="20"/>
      <c r="D13" s="1"/>
      <c r="E13" s="2"/>
      <c r="F13" s="3"/>
      <c r="G13" s="1"/>
      <c r="H13" s="30"/>
      <c r="I13" s="20"/>
      <c r="J13" s="29"/>
      <c r="K13" s="1"/>
      <c r="L13" s="2"/>
      <c r="M13" s="31"/>
      <c r="N13" s="31"/>
      <c r="O13" s="1"/>
      <c r="P13" s="33"/>
      <c r="Q13" s="32"/>
      <c r="R13" s="35"/>
    </row>
    <row r="14" spans="1:18" ht="15.75" customHeight="1">
      <c r="A14" s="15" t="s">
        <v>34</v>
      </c>
      <c r="B14" s="2">
        <v>3.5</v>
      </c>
      <c r="C14" s="20">
        <f>PRODUCT(D14,0.05)</f>
        <v>6.25</v>
      </c>
      <c r="D14" s="1">
        <v>125</v>
      </c>
      <c r="E14" s="2">
        <f>PRODUCT(F14,0.05)</f>
        <v>7.75</v>
      </c>
      <c r="F14" s="3">
        <v>155</v>
      </c>
      <c r="G14" s="1">
        <v>-14</v>
      </c>
      <c r="H14" s="30">
        <f aca="true" t="shared" si="9" ref="H14:H71">PRODUCT(I14,0.333333333333333)</f>
        <v>88.33333333333324</v>
      </c>
      <c r="I14" s="20">
        <v>265</v>
      </c>
      <c r="J14" s="29">
        <f aca="true" t="shared" si="10" ref="J14:J71">PRODUCT(K14,0.333333333333333)</f>
        <v>89.9999999999999</v>
      </c>
      <c r="K14" s="1">
        <v>270</v>
      </c>
      <c r="L14" s="2">
        <v>1</v>
      </c>
      <c r="M14" s="31">
        <f aca="true" t="shared" si="11" ref="M14:M73">SQRT((((C14)^2)+((E14)^2))-(2*((C14)*(E14)))*(COS(RADIANS((G14)))))</f>
        <v>2.2644207906245772</v>
      </c>
      <c r="N14" s="31">
        <f aca="true" t="shared" si="12" ref="N14:N71">SQRT((((H14)^2)+(((J14)^2))-(2*((H14)*(J14)))*(COS(RADIANS((L14))))))</f>
        <v>2.2802247238285287</v>
      </c>
      <c r="O14" s="1"/>
      <c r="P14" s="33">
        <f aca="true" t="shared" si="13" ref="P14:P71">(C14)/((H14)*0.001)</f>
        <v>70.75471698113215</v>
      </c>
      <c r="Q14" s="32">
        <f aca="true" t="shared" si="14" ref="Q14:Q71">(E14)/((J14)*0.001)</f>
        <v>86.11111111111121</v>
      </c>
      <c r="R14" s="35">
        <f aca="true" t="shared" si="15" ref="R14:R71">(P14)+(Q14)</f>
        <v>156.86582809224336</v>
      </c>
    </row>
    <row r="15" spans="1:18" ht="15.75" customHeight="1">
      <c r="A15" s="15" t="s">
        <v>34</v>
      </c>
      <c r="B15" s="2">
        <v>3.7</v>
      </c>
      <c r="C15" s="20">
        <f>PRODUCT(D15,0.05)</f>
        <v>4.085</v>
      </c>
      <c r="D15" s="1">
        <v>81.7</v>
      </c>
      <c r="E15" s="2">
        <f>PRODUCT(F15,0.05)</f>
        <v>4.265</v>
      </c>
      <c r="F15" s="3">
        <v>85.3</v>
      </c>
      <c r="G15" s="1">
        <v>-26</v>
      </c>
      <c r="H15" s="30">
        <f t="shared" si="9"/>
        <v>98.33333333333323</v>
      </c>
      <c r="I15" s="20">
        <v>295</v>
      </c>
      <c r="J15" s="29">
        <f t="shared" si="10"/>
        <v>99.9999999999999</v>
      </c>
      <c r="K15" s="1">
        <v>300</v>
      </c>
      <c r="L15" s="2">
        <v>1</v>
      </c>
      <c r="M15" s="31">
        <f t="shared" si="11"/>
        <v>1.8865117325379146</v>
      </c>
      <c r="N15" s="31">
        <f t="shared" si="12"/>
        <v>2.4027289420045044</v>
      </c>
      <c r="O15" s="1" t="s">
        <v>11</v>
      </c>
      <c r="P15" s="33">
        <f t="shared" si="13"/>
        <v>41.54237288135597</v>
      </c>
      <c r="Q15" s="32">
        <f t="shared" si="14"/>
        <v>42.650000000000034</v>
      </c>
      <c r="R15" s="35">
        <f t="shared" si="15"/>
        <v>84.19237288135601</v>
      </c>
    </row>
    <row r="16" spans="1:18" ht="15.75" customHeight="1">
      <c r="A16" s="15" t="s">
        <v>34</v>
      </c>
      <c r="B16" s="2">
        <v>4.5</v>
      </c>
      <c r="C16" s="20">
        <f>PRODUCT(D16,0.05)</f>
        <v>3.1</v>
      </c>
      <c r="D16" s="1">
        <v>62</v>
      </c>
      <c r="E16" s="2">
        <f>PRODUCT(F16,0.05)</f>
        <v>2.8000000000000003</v>
      </c>
      <c r="F16" s="3">
        <v>56</v>
      </c>
      <c r="G16" s="1">
        <v>-2.5</v>
      </c>
      <c r="H16" s="30">
        <f t="shared" si="9"/>
        <v>18.99999999999998</v>
      </c>
      <c r="I16" s="20">
        <v>57</v>
      </c>
      <c r="J16" s="29">
        <f t="shared" si="10"/>
        <v>18.99999999999998</v>
      </c>
      <c r="K16" s="1">
        <v>57</v>
      </c>
      <c r="L16" s="2">
        <v>-1.5</v>
      </c>
      <c r="M16" s="31">
        <f t="shared" si="11"/>
        <v>0.32637842045538124</v>
      </c>
      <c r="N16" s="31">
        <f t="shared" si="12"/>
        <v>0.49740463171115984</v>
      </c>
      <c r="O16" s="1" t="s">
        <v>12</v>
      </c>
      <c r="P16" s="33">
        <f t="shared" si="13"/>
        <v>163.15789473684228</v>
      </c>
      <c r="Q16" s="32">
        <f t="shared" si="14"/>
        <v>147.36842105263176</v>
      </c>
      <c r="R16" s="35">
        <f t="shared" si="15"/>
        <v>310.52631578947404</v>
      </c>
    </row>
    <row r="17" spans="1:18" ht="15.75" customHeight="1">
      <c r="A17" s="15"/>
      <c r="B17" s="2"/>
      <c r="C17" s="20"/>
      <c r="D17" s="1"/>
      <c r="E17" s="2"/>
      <c r="F17" s="3"/>
      <c r="G17" s="1"/>
      <c r="H17" s="30"/>
      <c r="I17" s="20"/>
      <c r="J17" s="29"/>
      <c r="K17" s="1"/>
      <c r="L17" s="2"/>
      <c r="M17" s="31"/>
      <c r="N17" s="31"/>
      <c r="O17" s="1"/>
      <c r="P17" s="33"/>
      <c r="Q17" s="32"/>
      <c r="R17" s="35"/>
    </row>
    <row r="18" spans="1:18" ht="15.75" customHeight="1">
      <c r="A18" s="15" t="s">
        <v>34</v>
      </c>
      <c r="B18" s="2">
        <v>5.8</v>
      </c>
      <c r="C18" s="20">
        <f>PRODUCT(D18,0.05)</f>
        <v>3.475</v>
      </c>
      <c r="D18" s="1">
        <v>69.5</v>
      </c>
      <c r="E18" s="2">
        <f aca="true" t="shared" si="16" ref="E18:E30">PRODUCT(F18,0.05)</f>
        <v>5</v>
      </c>
      <c r="F18" s="3">
        <v>100</v>
      </c>
      <c r="G18" s="1">
        <v>-11</v>
      </c>
      <c r="H18" s="30">
        <f t="shared" si="9"/>
        <v>119.99999999999987</v>
      </c>
      <c r="I18" s="20">
        <v>360</v>
      </c>
      <c r="J18" s="29">
        <f t="shared" si="10"/>
        <v>119.99999999999987</v>
      </c>
      <c r="K18" s="1">
        <v>360</v>
      </c>
      <c r="L18" s="2">
        <v>4.5</v>
      </c>
      <c r="M18" s="31">
        <f t="shared" si="11"/>
        <v>1.721650479973703</v>
      </c>
      <c r="N18" s="31">
        <f t="shared" si="12"/>
        <v>9.422355782176448</v>
      </c>
      <c r="O18" s="1" t="s">
        <v>13</v>
      </c>
      <c r="P18" s="33">
        <f t="shared" si="13"/>
        <v>28.958333333333364</v>
      </c>
      <c r="Q18" s="32">
        <f t="shared" si="14"/>
        <v>41.666666666666714</v>
      </c>
      <c r="R18" s="35">
        <f t="shared" si="15"/>
        <v>70.62500000000009</v>
      </c>
    </row>
    <row r="19" spans="1:18" ht="15.75" customHeight="1">
      <c r="A19" s="15"/>
      <c r="B19" s="2"/>
      <c r="C19" s="20"/>
      <c r="D19" s="1"/>
      <c r="E19" s="2"/>
      <c r="F19" s="3"/>
      <c r="G19" s="1"/>
      <c r="H19" s="30"/>
      <c r="I19" s="20"/>
      <c r="J19" s="29"/>
      <c r="K19" s="1"/>
      <c r="L19" s="2"/>
      <c r="M19" s="31"/>
      <c r="N19" s="31"/>
      <c r="O19" s="1"/>
      <c r="P19" s="33"/>
      <c r="Q19" s="32"/>
      <c r="R19" s="35"/>
    </row>
    <row r="20" spans="1:18" ht="15.75" customHeight="1">
      <c r="A20" s="15" t="s">
        <v>34</v>
      </c>
      <c r="B20" s="2">
        <v>7</v>
      </c>
      <c r="C20" s="20">
        <f>PRODUCT(D20,0.05)</f>
        <v>7.5</v>
      </c>
      <c r="D20" s="1">
        <v>150</v>
      </c>
      <c r="E20" s="2">
        <f t="shared" si="16"/>
        <v>6.25</v>
      </c>
      <c r="F20" s="3">
        <v>125</v>
      </c>
      <c r="G20" s="1">
        <v>1</v>
      </c>
      <c r="H20" s="30">
        <f t="shared" si="9"/>
        <v>20.33333333333331</v>
      </c>
      <c r="I20" s="20">
        <v>61</v>
      </c>
      <c r="J20" s="29">
        <f t="shared" si="10"/>
        <v>21.666666666666643</v>
      </c>
      <c r="K20" s="1">
        <v>65</v>
      </c>
      <c r="L20" s="2">
        <v>-2</v>
      </c>
      <c r="M20" s="31">
        <f t="shared" si="11"/>
        <v>1.2556984427354811</v>
      </c>
      <c r="N20" s="31">
        <f t="shared" si="12"/>
        <v>1.5213569140215522</v>
      </c>
      <c r="O20" s="1"/>
      <c r="P20" s="33">
        <f t="shared" si="13"/>
        <v>368.8524590163938</v>
      </c>
      <c r="Q20" s="32">
        <f t="shared" si="14"/>
        <v>288.4615384615388</v>
      </c>
      <c r="R20" s="35">
        <f t="shared" si="15"/>
        <v>657.3139974779326</v>
      </c>
    </row>
    <row r="21" spans="1:18" ht="15.75" customHeight="1">
      <c r="A21" s="15" t="s">
        <v>34</v>
      </c>
      <c r="B21" s="2">
        <v>7.4</v>
      </c>
      <c r="C21" s="20">
        <f>PRODUCT(D21,0.05)</f>
        <v>8.5</v>
      </c>
      <c r="D21" s="1">
        <v>170</v>
      </c>
      <c r="E21" s="2">
        <f t="shared" si="16"/>
        <v>10</v>
      </c>
      <c r="F21" s="3">
        <v>200</v>
      </c>
      <c r="G21" s="1">
        <v>4</v>
      </c>
      <c r="H21" s="30">
        <f t="shared" si="9"/>
        <v>6.333333333333327</v>
      </c>
      <c r="I21" s="20">
        <v>19</v>
      </c>
      <c r="J21" s="29">
        <f t="shared" si="10"/>
        <v>6.749999999999993</v>
      </c>
      <c r="K21" s="1">
        <v>20.25</v>
      </c>
      <c r="L21" s="2">
        <v>6</v>
      </c>
      <c r="M21" s="31">
        <f t="shared" si="11"/>
        <v>1.6322106040060813</v>
      </c>
      <c r="N21" s="31">
        <f t="shared" si="12"/>
        <v>0.8012421962950727</v>
      </c>
      <c r="O21" s="1" t="s">
        <v>12</v>
      </c>
      <c r="P21" s="33">
        <f t="shared" si="13"/>
        <v>1342.1052631578962</v>
      </c>
      <c r="Q21" s="32">
        <f t="shared" si="14"/>
        <v>1481.4814814814831</v>
      </c>
      <c r="R21" s="35">
        <f t="shared" si="15"/>
        <v>2823.5867446393795</v>
      </c>
    </row>
    <row r="22" spans="1:18" ht="15.75" customHeight="1">
      <c r="A22" s="15"/>
      <c r="B22" s="2"/>
      <c r="C22" s="20"/>
      <c r="D22" s="1"/>
      <c r="E22" s="2"/>
      <c r="F22" s="3"/>
      <c r="G22" s="1"/>
      <c r="H22" s="30"/>
      <c r="I22" s="20"/>
      <c r="J22" s="29"/>
      <c r="K22" s="1"/>
      <c r="L22" s="2"/>
      <c r="M22" s="31"/>
      <c r="N22" s="31"/>
      <c r="O22" s="1"/>
      <c r="P22" s="33"/>
      <c r="Q22" s="32"/>
      <c r="R22" s="35"/>
    </row>
    <row r="23" spans="1:18" ht="15.75" customHeight="1">
      <c r="A23" s="15" t="s">
        <v>34</v>
      </c>
      <c r="B23" s="2">
        <v>14</v>
      </c>
      <c r="C23" s="20">
        <f>PRODUCT(D23,0.05)</f>
        <v>2.6</v>
      </c>
      <c r="D23" s="1">
        <v>52</v>
      </c>
      <c r="E23" s="2">
        <f t="shared" si="16"/>
        <v>2.1</v>
      </c>
      <c r="F23" s="3">
        <v>42</v>
      </c>
      <c r="G23" s="1">
        <v>-22</v>
      </c>
      <c r="H23" s="30">
        <f t="shared" si="9"/>
        <v>61.6666666666666</v>
      </c>
      <c r="I23" s="20">
        <v>185</v>
      </c>
      <c r="J23" s="29">
        <f t="shared" si="10"/>
        <v>62.333333333333265</v>
      </c>
      <c r="K23" s="1">
        <v>187</v>
      </c>
      <c r="L23" s="2">
        <v>-3.5</v>
      </c>
      <c r="M23" s="31">
        <f t="shared" si="11"/>
        <v>1.0223269086406177</v>
      </c>
      <c r="N23" s="31">
        <f t="shared" si="12"/>
        <v>3.844957696502303</v>
      </c>
      <c r="O23" s="1"/>
      <c r="P23" s="33">
        <f t="shared" si="13"/>
        <v>42.16216216216221</v>
      </c>
      <c r="Q23" s="32">
        <f t="shared" si="14"/>
        <v>33.68983957219255</v>
      </c>
      <c r="R23" s="35">
        <f t="shared" si="15"/>
        <v>75.85200173435476</v>
      </c>
    </row>
    <row r="24" spans="1:18" ht="15.75" customHeight="1">
      <c r="A24" s="15" t="s">
        <v>34</v>
      </c>
      <c r="B24" s="2">
        <v>14.2</v>
      </c>
      <c r="C24" s="20">
        <f>PRODUCT(D24,0.05)</f>
        <v>5.75</v>
      </c>
      <c r="D24" s="1">
        <v>115</v>
      </c>
      <c r="E24" s="2">
        <f t="shared" si="16"/>
        <v>4.75</v>
      </c>
      <c r="F24" s="3">
        <v>95</v>
      </c>
      <c r="G24" s="1">
        <v>-12</v>
      </c>
      <c r="H24" s="30">
        <f t="shared" si="9"/>
        <v>63.333333333333265</v>
      </c>
      <c r="I24" s="20">
        <v>190</v>
      </c>
      <c r="J24" s="29">
        <f t="shared" si="10"/>
        <v>63.99999999999993</v>
      </c>
      <c r="K24" s="1">
        <v>192</v>
      </c>
      <c r="L24" s="2">
        <v>-2.2</v>
      </c>
      <c r="M24" s="31">
        <f t="shared" si="11"/>
        <v>1.4811101613032929</v>
      </c>
      <c r="N24" s="31">
        <f t="shared" si="12"/>
        <v>2.53371967845878</v>
      </c>
      <c r="O24" s="1" t="s">
        <v>13</v>
      </c>
      <c r="P24" s="33">
        <f t="shared" si="13"/>
        <v>90.78947368421062</v>
      </c>
      <c r="Q24" s="32">
        <f t="shared" si="14"/>
        <v>74.21875000000009</v>
      </c>
      <c r="R24" s="35">
        <f t="shared" si="15"/>
        <v>165.0082236842107</v>
      </c>
    </row>
    <row r="25" spans="1:18" ht="15.75" customHeight="1">
      <c r="A25" s="15"/>
      <c r="B25" s="2"/>
      <c r="C25" s="20"/>
      <c r="D25" s="1"/>
      <c r="E25" s="2"/>
      <c r="F25" s="3"/>
      <c r="G25" s="1"/>
      <c r="H25" s="30"/>
      <c r="I25" s="20"/>
      <c r="J25" s="29"/>
      <c r="K25" s="1"/>
      <c r="L25" s="2"/>
      <c r="M25" s="31"/>
      <c r="N25" s="31"/>
      <c r="O25" s="1"/>
      <c r="P25" s="33"/>
      <c r="Q25" s="32"/>
      <c r="R25" s="35"/>
    </row>
    <row r="26" spans="1:18" ht="15.75" customHeight="1">
      <c r="A26" s="15" t="s">
        <v>34</v>
      </c>
      <c r="B26" s="2">
        <v>21</v>
      </c>
      <c r="C26" s="20">
        <f>PRODUCT(D26,0.05)</f>
        <v>2.9000000000000004</v>
      </c>
      <c r="D26" s="1">
        <v>58</v>
      </c>
      <c r="E26" s="2">
        <f t="shared" si="16"/>
        <v>3.5</v>
      </c>
      <c r="F26" s="3">
        <v>70</v>
      </c>
      <c r="G26" s="1">
        <v>5.5</v>
      </c>
      <c r="H26" s="30">
        <f t="shared" si="9"/>
        <v>51.666666666666615</v>
      </c>
      <c r="I26" s="20">
        <v>155</v>
      </c>
      <c r="J26" s="29">
        <f t="shared" si="10"/>
        <v>49.99999999999995</v>
      </c>
      <c r="K26" s="1">
        <v>150</v>
      </c>
      <c r="L26" s="2">
        <v>-2.5</v>
      </c>
      <c r="M26" s="31">
        <f t="shared" si="11"/>
        <v>0.673392287709229</v>
      </c>
      <c r="N26" s="31">
        <f t="shared" si="12"/>
        <v>2.774040303392634</v>
      </c>
      <c r="O26" s="1"/>
      <c r="P26" s="33">
        <f t="shared" si="13"/>
        <v>56.129032258064576</v>
      </c>
      <c r="Q26" s="32">
        <f t="shared" si="14"/>
        <v>70.00000000000007</v>
      </c>
      <c r="R26" s="35">
        <f t="shared" si="15"/>
        <v>126.12903225806465</v>
      </c>
    </row>
    <row r="27" spans="1:18" ht="15.75" customHeight="1">
      <c r="A27" s="15"/>
      <c r="B27" s="2"/>
      <c r="C27" s="20"/>
      <c r="D27" s="1"/>
      <c r="E27" s="2"/>
      <c r="F27" s="3"/>
      <c r="G27" s="1"/>
      <c r="H27" s="30"/>
      <c r="I27" s="20"/>
      <c r="J27" s="29"/>
      <c r="K27" s="1"/>
      <c r="L27" s="2"/>
      <c r="M27" s="31"/>
      <c r="N27" s="31"/>
      <c r="O27" s="1"/>
      <c r="P27" s="33"/>
      <c r="Q27" s="32"/>
      <c r="R27" s="35"/>
    </row>
    <row r="28" spans="1:18" ht="15.75" customHeight="1">
      <c r="A28" s="15" t="s">
        <v>34</v>
      </c>
      <c r="B28" s="2">
        <v>28.85</v>
      </c>
      <c r="C28" s="20">
        <f>PRODUCT(D28,0.05)</f>
        <v>3.75</v>
      </c>
      <c r="D28" s="1">
        <v>75</v>
      </c>
      <c r="E28" s="2">
        <f t="shared" si="16"/>
        <v>9.5</v>
      </c>
      <c r="F28" s="3">
        <v>190</v>
      </c>
      <c r="G28" s="1">
        <v>30</v>
      </c>
      <c r="H28" s="30">
        <f t="shared" si="9"/>
        <v>113.33333333333321</v>
      </c>
      <c r="I28" s="20">
        <v>340</v>
      </c>
      <c r="J28" s="29">
        <f t="shared" si="10"/>
        <v>159.99999999999983</v>
      </c>
      <c r="K28" s="1">
        <v>480</v>
      </c>
      <c r="L28" s="2">
        <v>16</v>
      </c>
      <c r="M28" s="31">
        <f t="shared" si="11"/>
        <v>6.527494923809496</v>
      </c>
      <c r="N28" s="31">
        <f t="shared" si="12"/>
        <v>59.85555060656226</v>
      </c>
      <c r="O28" s="11" t="s">
        <v>14</v>
      </c>
      <c r="P28" s="33">
        <f t="shared" si="13"/>
        <v>33.08823529411768</v>
      </c>
      <c r="Q28" s="32">
        <f t="shared" si="14"/>
        <v>59.375000000000064</v>
      </c>
      <c r="R28" s="35">
        <f t="shared" si="15"/>
        <v>92.46323529411774</v>
      </c>
    </row>
    <row r="29" spans="1:18" ht="15.75" customHeight="1">
      <c r="A29" s="15"/>
      <c r="B29" s="2"/>
      <c r="C29" s="20"/>
      <c r="D29" s="1"/>
      <c r="E29" s="2"/>
      <c r="F29" s="3"/>
      <c r="G29" s="1"/>
      <c r="H29" s="30"/>
      <c r="I29" s="20"/>
      <c r="J29" s="29"/>
      <c r="K29" s="1"/>
      <c r="L29" s="2"/>
      <c r="M29" s="31"/>
      <c r="N29" s="31"/>
      <c r="O29" s="11" t="s">
        <v>15</v>
      </c>
      <c r="P29" s="33"/>
      <c r="Q29" s="32"/>
      <c r="R29" s="35"/>
    </row>
    <row r="30" spans="1:18" ht="15.75" customHeight="1">
      <c r="A30" s="16" t="s">
        <v>19</v>
      </c>
      <c r="B30" s="2">
        <v>3.5</v>
      </c>
      <c r="C30" s="20">
        <f>PRODUCT(D30,0.05)</f>
        <v>8</v>
      </c>
      <c r="D30" s="1">
        <v>160</v>
      </c>
      <c r="E30" s="2">
        <f t="shared" si="16"/>
        <v>2.3000000000000003</v>
      </c>
      <c r="F30" s="3">
        <v>46</v>
      </c>
      <c r="G30" s="1">
        <v>2</v>
      </c>
      <c r="H30" s="30">
        <f t="shared" si="9"/>
        <v>25.66666666666664</v>
      </c>
      <c r="I30" s="20">
        <v>77</v>
      </c>
      <c r="J30" s="29">
        <f t="shared" si="10"/>
        <v>18.666666666666647</v>
      </c>
      <c r="K30" s="1">
        <v>56</v>
      </c>
      <c r="L30" s="2">
        <v>6</v>
      </c>
      <c r="M30" s="31">
        <f t="shared" si="11"/>
        <v>5.701966114043232</v>
      </c>
      <c r="N30" s="31">
        <f t="shared" si="12"/>
        <v>7.365408447179224</v>
      </c>
      <c r="O30" s="1"/>
      <c r="P30" s="33">
        <f t="shared" si="13"/>
        <v>311.688311688312</v>
      </c>
      <c r="Q30" s="32">
        <f t="shared" si="14"/>
        <v>123.21428571428585</v>
      </c>
      <c r="R30" s="35">
        <f t="shared" si="15"/>
        <v>434.90259740259785</v>
      </c>
    </row>
    <row r="31" spans="1:18" ht="15.75" customHeight="1">
      <c r="A31" s="16" t="s">
        <v>19</v>
      </c>
      <c r="B31" s="2">
        <v>3.77</v>
      </c>
      <c r="C31" s="20">
        <f>PRODUCT(D31,0.05)</f>
        <v>5</v>
      </c>
      <c r="D31" s="1">
        <v>100</v>
      </c>
      <c r="E31" s="2">
        <f>PRODUCT(F31,0.05)</f>
        <v>1</v>
      </c>
      <c r="F31" s="3">
        <v>20</v>
      </c>
      <c r="G31" s="1">
        <v>-9</v>
      </c>
      <c r="H31" s="30">
        <f t="shared" si="9"/>
        <v>27.666666666666636</v>
      </c>
      <c r="I31" s="20">
        <v>83</v>
      </c>
      <c r="J31" s="29">
        <f t="shared" si="10"/>
        <v>23.333333333333307</v>
      </c>
      <c r="K31" s="1">
        <v>70</v>
      </c>
      <c r="L31" s="2">
        <v>-11</v>
      </c>
      <c r="M31" s="31">
        <f t="shared" si="11"/>
        <v>4.015360082738361</v>
      </c>
      <c r="N31" s="31">
        <f t="shared" si="12"/>
        <v>6.519135323868109</v>
      </c>
      <c r="O31" s="1"/>
      <c r="P31" s="33">
        <f t="shared" si="13"/>
        <v>180.72289156626525</v>
      </c>
      <c r="Q31" s="32">
        <f t="shared" si="14"/>
        <v>42.857142857142904</v>
      </c>
      <c r="R31" s="35">
        <f t="shared" si="15"/>
        <v>223.58003442340816</v>
      </c>
    </row>
    <row r="32" spans="1:18" ht="15.75" customHeight="1">
      <c r="A32" s="16" t="s">
        <v>19</v>
      </c>
      <c r="B32" s="2">
        <v>4.5</v>
      </c>
      <c r="C32" s="20">
        <f>PRODUCT(D32,0.05)</f>
        <v>9.5</v>
      </c>
      <c r="D32" s="1">
        <v>190</v>
      </c>
      <c r="E32" s="2">
        <f>PRODUCT(F32,0.05)</f>
        <v>3.75</v>
      </c>
      <c r="F32" s="3">
        <v>75</v>
      </c>
      <c r="G32" s="1">
        <v>-1.5</v>
      </c>
      <c r="H32" s="30">
        <f t="shared" si="9"/>
        <v>4.333333333333329</v>
      </c>
      <c r="I32" s="20">
        <v>13</v>
      </c>
      <c r="J32" s="29">
        <f t="shared" si="10"/>
        <v>2.999999999999997</v>
      </c>
      <c r="K32" s="1">
        <v>9</v>
      </c>
      <c r="L32" s="2">
        <v>130</v>
      </c>
      <c r="M32" s="31">
        <f t="shared" si="11"/>
        <v>5.752122703445359</v>
      </c>
      <c r="N32" s="31">
        <f t="shared" si="12"/>
        <v>6.6701016206372525</v>
      </c>
      <c r="O32" s="1"/>
      <c r="P32" s="33">
        <f t="shared" si="13"/>
        <v>2192.3076923076947</v>
      </c>
      <c r="Q32" s="32">
        <f t="shared" si="14"/>
        <v>1250.0000000000011</v>
      </c>
      <c r="R32" s="35">
        <f t="shared" si="15"/>
        <v>3442.307692307696</v>
      </c>
    </row>
    <row r="33" spans="1:18" ht="15.75" customHeight="1">
      <c r="A33" s="16"/>
      <c r="B33" s="2"/>
      <c r="C33" s="20"/>
      <c r="D33" s="1"/>
      <c r="E33" s="2"/>
      <c r="F33" s="3"/>
      <c r="G33" s="1"/>
      <c r="H33" s="30"/>
      <c r="I33" s="20"/>
      <c r="J33" s="29"/>
      <c r="K33" s="1"/>
      <c r="L33" s="2"/>
      <c r="M33" s="31"/>
      <c r="N33" s="31"/>
      <c r="O33" s="1"/>
      <c r="P33" s="33"/>
      <c r="Q33" s="32"/>
      <c r="R33" s="35"/>
    </row>
    <row r="34" spans="1:18" ht="15.75" customHeight="1">
      <c r="A34" s="16" t="s">
        <v>19</v>
      </c>
      <c r="B34" s="12">
        <v>5.8</v>
      </c>
      <c r="C34" s="20">
        <f>PRODUCT(D34,0.05)</f>
        <v>4.8500000000000005</v>
      </c>
      <c r="D34" s="13">
        <v>97</v>
      </c>
      <c r="E34" s="2">
        <f aca="true" t="shared" si="17" ref="E34:E44">PRODUCT(F34,0.05)</f>
        <v>1.85</v>
      </c>
      <c r="F34" s="14">
        <v>37</v>
      </c>
      <c r="G34" s="13">
        <v>-10</v>
      </c>
      <c r="H34" s="30">
        <f t="shared" si="9"/>
        <v>34.999999999999964</v>
      </c>
      <c r="I34" s="21">
        <v>105</v>
      </c>
      <c r="J34" s="29">
        <f t="shared" si="10"/>
        <v>31.666666666666632</v>
      </c>
      <c r="K34" s="13">
        <v>95</v>
      </c>
      <c r="L34" s="12">
        <v>6</v>
      </c>
      <c r="M34" s="31">
        <f t="shared" si="11"/>
        <v>3.045098499588466</v>
      </c>
      <c r="N34" s="31">
        <f t="shared" si="12"/>
        <v>4.822265343671121</v>
      </c>
      <c r="O34" s="13"/>
      <c r="P34" s="33">
        <f t="shared" si="13"/>
        <v>138.5714285714287</v>
      </c>
      <c r="Q34" s="32">
        <f t="shared" si="14"/>
        <v>58.42105263157901</v>
      </c>
      <c r="R34" s="35">
        <f t="shared" si="15"/>
        <v>196.9924812030077</v>
      </c>
    </row>
    <row r="35" spans="1:18" ht="15.75" customHeight="1">
      <c r="A35" s="16"/>
      <c r="B35" s="2"/>
      <c r="C35" s="20"/>
      <c r="D35" s="1"/>
      <c r="E35" s="2"/>
      <c r="F35" s="3"/>
      <c r="G35" s="1"/>
      <c r="H35" s="30"/>
      <c r="I35" s="20"/>
      <c r="J35" s="29"/>
      <c r="K35" s="1"/>
      <c r="L35" s="2"/>
      <c r="M35" s="31"/>
      <c r="N35" s="31"/>
      <c r="O35" s="8"/>
      <c r="P35" s="33"/>
      <c r="Q35" s="32"/>
      <c r="R35" s="35"/>
    </row>
    <row r="36" spans="1:18" ht="15.75" customHeight="1">
      <c r="A36" s="16" t="s">
        <v>19</v>
      </c>
      <c r="B36" s="2">
        <v>7</v>
      </c>
      <c r="C36" s="20">
        <f>PRODUCT(D36,0.05)</f>
        <v>8.1</v>
      </c>
      <c r="D36" s="1">
        <v>162</v>
      </c>
      <c r="E36" s="2">
        <f t="shared" si="17"/>
        <v>3.7</v>
      </c>
      <c r="F36" s="3">
        <v>74</v>
      </c>
      <c r="G36" s="1">
        <v>36</v>
      </c>
      <c r="H36" s="30">
        <f t="shared" si="9"/>
        <v>33.3333333333333</v>
      </c>
      <c r="I36" s="20">
        <v>100</v>
      </c>
      <c r="J36" s="29">
        <f t="shared" si="10"/>
        <v>21.33333333333331</v>
      </c>
      <c r="K36" s="1">
        <v>64</v>
      </c>
      <c r="L36" s="2">
        <v>-24</v>
      </c>
      <c r="M36" s="31">
        <f t="shared" si="11"/>
        <v>5.550452356084651</v>
      </c>
      <c r="N36" s="31">
        <f t="shared" si="12"/>
        <v>16.33883629126459</v>
      </c>
      <c r="O36" s="1"/>
      <c r="P36" s="33">
        <f t="shared" si="13"/>
        <v>243.00000000000026</v>
      </c>
      <c r="Q36" s="32">
        <f t="shared" si="14"/>
        <v>173.43750000000017</v>
      </c>
      <c r="R36" s="35">
        <f t="shared" si="15"/>
        <v>416.43750000000045</v>
      </c>
    </row>
    <row r="37" spans="1:18" ht="15.75" customHeight="1">
      <c r="A37" s="16" t="s">
        <v>19</v>
      </c>
      <c r="B37" s="2">
        <v>7.4</v>
      </c>
      <c r="C37" s="20">
        <f>PRODUCT(D37,0.05)</f>
        <v>10.25</v>
      </c>
      <c r="D37" s="1">
        <v>205</v>
      </c>
      <c r="E37" s="2">
        <f t="shared" si="17"/>
        <v>3.25</v>
      </c>
      <c r="F37" s="3">
        <v>65</v>
      </c>
      <c r="G37" s="1">
        <v>16</v>
      </c>
      <c r="H37" s="30">
        <f t="shared" si="9"/>
        <v>4.666666666666662</v>
      </c>
      <c r="I37" s="20">
        <v>14</v>
      </c>
      <c r="J37" s="29">
        <f t="shared" si="10"/>
        <v>1.0999999999999988</v>
      </c>
      <c r="K37" s="1">
        <v>3.3</v>
      </c>
      <c r="L37" s="2">
        <v>-120</v>
      </c>
      <c r="M37" s="31">
        <f t="shared" si="11"/>
        <v>7.181987155941558</v>
      </c>
      <c r="N37" s="31">
        <f t="shared" si="12"/>
        <v>5.302934198263358</v>
      </c>
      <c r="O37" s="1"/>
      <c r="P37" s="33">
        <f t="shared" si="13"/>
        <v>2196.428571428574</v>
      </c>
      <c r="Q37" s="32">
        <f t="shared" si="14"/>
        <v>2954.5454545454577</v>
      </c>
      <c r="R37" s="35">
        <f t="shared" si="15"/>
        <v>5150.974025974032</v>
      </c>
    </row>
    <row r="38" spans="1:18" ht="15.75" customHeight="1">
      <c r="A38" s="16"/>
      <c r="B38" s="2"/>
      <c r="C38" s="20"/>
      <c r="D38" s="1"/>
      <c r="E38" s="2"/>
      <c r="F38" s="3"/>
      <c r="G38" s="1"/>
      <c r="H38" s="30"/>
      <c r="I38" s="20"/>
      <c r="J38" s="29"/>
      <c r="K38" s="1"/>
      <c r="L38" s="2"/>
      <c r="M38" s="31"/>
      <c r="N38" s="31"/>
      <c r="O38" s="1"/>
      <c r="P38" s="33"/>
      <c r="Q38" s="32"/>
      <c r="R38" s="35"/>
    </row>
    <row r="39" spans="1:18" ht="15.75" customHeight="1">
      <c r="A39" s="16" t="s">
        <v>19</v>
      </c>
      <c r="B39" s="2">
        <v>14</v>
      </c>
      <c r="C39" s="20">
        <f>PRODUCT(D39,0.05)</f>
        <v>5.6000000000000005</v>
      </c>
      <c r="D39" s="1">
        <v>112</v>
      </c>
      <c r="E39" s="2">
        <f t="shared" si="17"/>
        <v>2.6</v>
      </c>
      <c r="F39" s="3">
        <v>52</v>
      </c>
      <c r="G39" s="1">
        <v>155</v>
      </c>
      <c r="H39" s="30">
        <f t="shared" si="9"/>
        <v>46.666666666666615</v>
      </c>
      <c r="I39" s="20">
        <v>140</v>
      </c>
      <c r="J39" s="29">
        <f t="shared" si="10"/>
        <v>58.33333333333327</v>
      </c>
      <c r="K39" s="1">
        <v>175</v>
      </c>
      <c r="L39" s="2">
        <v>-40</v>
      </c>
      <c r="M39" s="31">
        <f t="shared" si="11"/>
        <v>8.03191650594721</v>
      </c>
      <c r="N39" s="31">
        <f t="shared" si="12"/>
        <v>37.54822423256385</v>
      </c>
      <c r="O39" s="1"/>
      <c r="P39" s="33">
        <f t="shared" si="13"/>
        <v>120.00000000000014</v>
      </c>
      <c r="Q39" s="32">
        <f t="shared" si="14"/>
        <v>44.57142857142862</v>
      </c>
      <c r="R39" s="35">
        <f t="shared" si="15"/>
        <v>164.57142857142875</v>
      </c>
    </row>
    <row r="40" spans="1:18" ht="15.75" customHeight="1">
      <c r="A40" s="16" t="s">
        <v>19</v>
      </c>
      <c r="B40" s="2">
        <v>14.2</v>
      </c>
      <c r="C40" s="20">
        <f>PRODUCT(D40,0.05)</f>
        <v>10.25</v>
      </c>
      <c r="D40" s="1">
        <v>205</v>
      </c>
      <c r="E40" s="2">
        <f t="shared" si="17"/>
        <v>6.25</v>
      </c>
      <c r="F40" s="3">
        <v>125</v>
      </c>
      <c r="G40" s="1">
        <v>140</v>
      </c>
      <c r="H40" s="30">
        <f t="shared" si="9"/>
        <v>49.99999999999995</v>
      </c>
      <c r="I40" s="20">
        <v>150</v>
      </c>
      <c r="J40" s="29">
        <f t="shared" si="10"/>
        <v>63.333333333333265</v>
      </c>
      <c r="K40" s="1">
        <v>190</v>
      </c>
      <c r="L40" s="2">
        <v>-90</v>
      </c>
      <c r="M40" s="31">
        <f t="shared" si="11"/>
        <v>15.565167659701551</v>
      </c>
      <c r="N40" s="31">
        <f t="shared" si="12"/>
        <v>80.69145624606794</v>
      </c>
      <c r="O40" s="1"/>
      <c r="P40" s="33">
        <f t="shared" si="13"/>
        <v>205.0000000000002</v>
      </c>
      <c r="Q40" s="32">
        <f t="shared" si="14"/>
        <v>98.6842105263159</v>
      </c>
      <c r="R40" s="35">
        <f t="shared" si="15"/>
        <v>303.68421052631606</v>
      </c>
    </row>
    <row r="41" spans="1:18" ht="15.75" customHeight="1">
      <c r="A41" s="16"/>
      <c r="B41" s="2"/>
      <c r="C41" s="20"/>
      <c r="D41" s="1"/>
      <c r="E41" s="2"/>
      <c r="F41" s="3"/>
      <c r="G41" s="1"/>
      <c r="H41" s="30"/>
      <c r="I41" s="20"/>
      <c r="J41" s="29"/>
      <c r="K41" s="1"/>
      <c r="L41" s="2"/>
      <c r="M41" s="31"/>
      <c r="N41" s="31"/>
      <c r="O41" s="1"/>
      <c r="P41" s="33"/>
      <c r="Q41" s="32"/>
      <c r="R41" s="35"/>
    </row>
    <row r="42" spans="1:18" ht="15.75" customHeight="1">
      <c r="A42" s="16" t="s">
        <v>19</v>
      </c>
      <c r="B42" s="2">
        <v>21</v>
      </c>
      <c r="C42" s="20">
        <f>PRODUCT(D42,0.05)</f>
        <v>3.4000000000000004</v>
      </c>
      <c r="D42" s="1">
        <v>68</v>
      </c>
      <c r="E42" s="2">
        <f t="shared" si="17"/>
        <v>4.4</v>
      </c>
      <c r="F42" s="3">
        <v>88</v>
      </c>
      <c r="G42" s="1">
        <v>80</v>
      </c>
      <c r="H42" s="30">
        <f t="shared" si="9"/>
        <v>49.99999999999995</v>
      </c>
      <c r="I42" s="20">
        <v>150</v>
      </c>
      <c r="J42" s="29">
        <f t="shared" si="10"/>
        <v>49.99999999999995</v>
      </c>
      <c r="K42" s="1">
        <v>150</v>
      </c>
      <c r="L42" s="2">
        <v>34</v>
      </c>
      <c r="M42" s="31">
        <f t="shared" si="11"/>
        <v>5.07192729878943</v>
      </c>
      <c r="N42" s="31">
        <f t="shared" si="12"/>
        <v>29.237170472273657</v>
      </c>
      <c r="O42" s="1"/>
      <c r="P42" s="33">
        <f t="shared" si="13"/>
        <v>68.00000000000007</v>
      </c>
      <c r="Q42" s="32">
        <f t="shared" si="14"/>
        <v>88.00000000000009</v>
      </c>
      <c r="R42" s="35">
        <f t="shared" si="15"/>
        <v>156.00000000000017</v>
      </c>
    </row>
    <row r="43" spans="1:18" ht="15.75" customHeight="1">
      <c r="A43" s="16"/>
      <c r="B43" s="2"/>
      <c r="C43" s="20"/>
      <c r="D43" s="1"/>
      <c r="E43" s="2"/>
      <c r="F43" s="3"/>
      <c r="G43" s="1"/>
      <c r="H43" s="30"/>
      <c r="I43" s="20"/>
      <c r="J43" s="29"/>
      <c r="K43" s="1"/>
      <c r="L43" s="2"/>
      <c r="M43" s="31"/>
      <c r="N43" s="31"/>
      <c r="O43" s="1"/>
      <c r="P43" s="33"/>
      <c r="Q43" s="32"/>
      <c r="R43" s="35"/>
    </row>
    <row r="44" spans="1:18" ht="15.75" customHeight="1">
      <c r="A44" s="16" t="s">
        <v>19</v>
      </c>
      <c r="B44" s="2">
        <v>28.85</v>
      </c>
      <c r="C44" s="20">
        <f>PRODUCT(D44,0.05)</f>
        <v>1.75</v>
      </c>
      <c r="D44" s="1">
        <v>35</v>
      </c>
      <c r="E44" s="2">
        <f t="shared" si="17"/>
        <v>3</v>
      </c>
      <c r="F44" s="3">
        <v>60</v>
      </c>
      <c r="G44" s="1">
        <v>20</v>
      </c>
      <c r="H44" s="30">
        <v>32</v>
      </c>
      <c r="I44" s="20">
        <v>135</v>
      </c>
      <c r="J44" s="29">
        <f t="shared" si="10"/>
        <v>49.99999999999995</v>
      </c>
      <c r="K44" s="1">
        <v>150</v>
      </c>
      <c r="L44" s="2">
        <v>27.5</v>
      </c>
      <c r="M44" s="31">
        <f t="shared" si="11"/>
        <v>1.481798731862044</v>
      </c>
      <c r="N44" s="31">
        <f t="shared" si="12"/>
        <v>26.18330257682725</v>
      </c>
      <c r="O44" s="1"/>
      <c r="P44" s="33">
        <f t="shared" si="13"/>
        <v>54.6875</v>
      </c>
      <c r="Q44" s="32">
        <f t="shared" si="14"/>
        <v>60.00000000000006</v>
      </c>
      <c r="R44" s="35">
        <f t="shared" si="15"/>
        <v>114.68750000000006</v>
      </c>
    </row>
    <row r="45" spans="1:18" ht="7.5" customHeight="1">
      <c r="A45" s="19"/>
      <c r="B45" s="2"/>
      <c r="C45" s="20"/>
      <c r="D45" s="1"/>
      <c r="E45" s="2"/>
      <c r="F45" s="3"/>
      <c r="G45" s="1"/>
      <c r="H45" s="30"/>
      <c r="I45" s="20"/>
      <c r="J45" s="29"/>
      <c r="K45" s="1"/>
      <c r="L45" s="2"/>
      <c r="M45" s="31"/>
      <c r="N45" s="31"/>
      <c r="O45" s="1"/>
      <c r="P45" s="33"/>
      <c r="Q45" s="32"/>
      <c r="R45" s="35"/>
    </row>
    <row r="46" spans="1:18" ht="14.25" customHeight="1">
      <c r="A46" s="5" t="s">
        <v>4</v>
      </c>
      <c r="B46" s="5" t="s">
        <v>7</v>
      </c>
      <c r="C46" s="22" t="s">
        <v>0</v>
      </c>
      <c r="E46" s="26" t="s">
        <v>1</v>
      </c>
      <c r="G46" s="5" t="s">
        <v>25</v>
      </c>
      <c r="H46" s="22" t="s">
        <v>2</v>
      </c>
      <c r="J46" s="5" t="s">
        <v>3</v>
      </c>
      <c r="L46" s="5" t="s">
        <v>6</v>
      </c>
      <c r="M46" s="31" t="s">
        <v>24</v>
      </c>
      <c r="N46" s="31" t="s">
        <v>22</v>
      </c>
      <c r="O46" s="5" t="s">
        <v>8</v>
      </c>
      <c r="P46" s="33"/>
      <c r="Q46" s="32"/>
      <c r="R46" s="35"/>
    </row>
    <row r="47" spans="1:18" ht="15" customHeight="1">
      <c r="A47" s="1" t="s">
        <v>20</v>
      </c>
      <c r="B47" s="2"/>
      <c r="C47" s="20"/>
      <c r="D47" s="1"/>
      <c r="E47" s="2"/>
      <c r="F47" s="3"/>
      <c r="G47" s="1"/>
      <c r="H47" s="30"/>
      <c r="I47" s="20"/>
      <c r="J47" s="29"/>
      <c r="K47" s="1"/>
      <c r="L47" s="2"/>
      <c r="M47" s="31"/>
      <c r="N47" s="31"/>
      <c r="O47" s="1"/>
      <c r="P47" s="33"/>
      <c r="Q47" s="32"/>
      <c r="R47" s="35"/>
    </row>
    <row r="48" spans="1:18" ht="15.75" customHeight="1">
      <c r="A48" s="17" t="s">
        <v>16</v>
      </c>
      <c r="B48" s="2">
        <v>3.5</v>
      </c>
      <c r="C48" s="20">
        <f>PRODUCT(D48,0.05)</f>
        <v>5.75</v>
      </c>
      <c r="D48" s="1">
        <v>115</v>
      </c>
      <c r="E48" s="2">
        <f aca="true" t="shared" si="18" ref="E48:E86">PRODUCT(F48,0.05)</f>
        <v>7.25</v>
      </c>
      <c r="F48" s="3">
        <v>145</v>
      </c>
      <c r="G48" s="1">
        <v>-3.5</v>
      </c>
      <c r="H48" s="30">
        <f t="shared" si="9"/>
        <v>81.66666666666659</v>
      </c>
      <c r="I48" s="20">
        <v>245</v>
      </c>
      <c r="J48" s="29">
        <f t="shared" si="10"/>
        <v>81.66666666666659</v>
      </c>
      <c r="K48" s="1">
        <v>245</v>
      </c>
      <c r="L48" s="2">
        <v>-2.5</v>
      </c>
      <c r="M48" s="31">
        <f t="shared" si="11"/>
        <v>1.5509710447254783</v>
      </c>
      <c r="N48" s="31">
        <f t="shared" si="12"/>
        <v>3.5630978889783558</v>
      </c>
      <c r="O48" s="1"/>
      <c r="P48" s="33">
        <f t="shared" si="13"/>
        <v>70.4081632653062</v>
      </c>
      <c r="Q48" s="32">
        <f t="shared" si="14"/>
        <v>88.77551020408173</v>
      </c>
      <c r="R48" s="35">
        <f t="shared" si="15"/>
        <v>159.18367346938794</v>
      </c>
    </row>
    <row r="49" spans="1:18" ht="15.75" customHeight="1">
      <c r="A49" s="17" t="s">
        <v>16</v>
      </c>
      <c r="B49" s="2">
        <v>3.77</v>
      </c>
      <c r="C49" s="20">
        <f>PRODUCT(D49,0.05)</f>
        <v>3.7</v>
      </c>
      <c r="D49" s="1">
        <v>74</v>
      </c>
      <c r="E49" s="2">
        <f t="shared" si="18"/>
        <v>3.4000000000000004</v>
      </c>
      <c r="F49" s="3">
        <v>68</v>
      </c>
      <c r="G49" s="1">
        <v>-16.5</v>
      </c>
      <c r="H49" s="30">
        <f t="shared" si="9"/>
        <v>74.99999999999991</v>
      </c>
      <c r="I49" s="20">
        <v>225</v>
      </c>
      <c r="J49" s="29">
        <f t="shared" si="10"/>
        <v>76.66666666666659</v>
      </c>
      <c r="K49" s="1">
        <v>230</v>
      </c>
      <c r="L49" s="2">
        <v>-3</v>
      </c>
      <c r="M49" s="31">
        <f t="shared" si="11"/>
        <v>1.061176455975283</v>
      </c>
      <c r="N49" s="31">
        <f t="shared" si="12"/>
        <v>4.305592653767791</v>
      </c>
      <c r="O49" s="1"/>
      <c r="P49" s="33">
        <f t="shared" si="13"/>
        <v>49.33333333333339</v>
      </c>
      <c r="Q49" s="32">
        <f t="shared" si="14"/>
        <v>44.34782608695657</v>
      </c>
      <c r="R49" s="35">
        <f t="shared" si="15"/>
        <v>93.68115942028996</v>
      </c>
    </row>
    <row r="50" spans="1:18" ht="15.75" customHeight="1">
      <c r="A50" s="17" t="s">
        <v>16</v>
      </c>
      <c r="B50" s="2">
        <v>4.5</v>
      </c>
      <c r="C50" s="20">
        <f>PRODUCT(D50,0.05)</f>
        <v>13.75</v>
      </c>
      <c r="D50" s="1">
        <v>275</v>
      </c>
      <c r="E50" s="2">
        <f t="shared" si="18"/>
        <v>16.25</v>
      </c>
      <c r="F50" s="3">
        <v>325</v>
      </c>
      <c r="G50" s="1">
        <v>8</v>
      </c>
      <c r="H50" s="30">
        <f t="shared" si="9"/>
        <v>61.999999999999936</v>
      </c>
      <c r="I50" s="20">
        <v>186</v>
      </c>
      <c r="J50" s="29">
        <f t="shared" si="10"/>
        <v>68.6666666666666</v>
      </c>
      <c r="K50" s="1">
        <v>206</v>
      </c>
      <c r="L50" s="2">
        <v>-22</v>
      </c>
      <c r="M50" s="31">
        <f t="shared" si="11"/>
        <v>3.2556039042105165</v>
      </c>
      <c r="N50" s="31">
        <f t="shared" si="12"/>
        <v>25.776920893694253</v>
      </c>
      <c r="O50" s="1"/>
      <c r="P50" s="33">
        <f t="shared" si="13"/>
        <v>221.77419354838733</v>
      </c>
      <c r="Q50" s="32">
        <f t="shared" si="14"/>
        <v>236.65048543689343</v>
      </c>
      <c r="R50" s="35">
        <f t="shared" si="15"/>
        <v>458.42467898528076</v>
      </c>
    </row>
    <row r="51" spans="1:18" ht="15.75" customHeight="1">
      <c r="A51" s="17"/>
      <c r="B51" s="2"/>
      <c r="C51" s="20"/>
      <c r="D51" s="1"/>
      <c r="E51" s="2"/>
      <c r="F51" s="3"/>
      <c r="G51" s="1"/>
      <c r="H51" s="30"/>
      <c r="I51" s="20"/>
      <c r="J51" s="29"/>
      <c r="K51" s="1"/>
      <c r="L51" s="2"/>
      <c r="M51" s="31"/>
      <c r="N51" s="31"/>
      <c r="O51" s="1"/>
      <c r="P51" s="33"/>
      <c r="Q51" s="32"/>
      <c r="R51" s="35"/>
    </row>
    <row r="52" spans="1:18" ht="15.75" customHeight="1">
      <c r="A52" s="17" t="s">
        <v>16</v>
      </c>
      <c r="B52" s="2">
        <v>5.8</v>
      </c>
      <c r="C52" s="20">
        <f>PRODUCT(D52,0.05)</f>
        <v>4</v>
      </c>
      <c r="D52" s="1">
        <v>80</v>
      </c>
      <c r="E52" s="2">
        <f t="shared" si="18"/>
        <v>5.25</v>
      </c>
      <c r="F52" s="3">
        <v>105</v>
      </c>
      <c r="G52" s="1">
        <v>-5.5</v>
      </c>
      <c r="H52" s="30">
        <f t="shared" si="9"/>
        <v>118.33333333333321</v>
      </c>
      <c r="I52" s="20">
        <v>355</v>
      </c>
      <c r="J52" s="29">
        <f t="shared" si="10"/>
        <v>119.99999999999987</v>
      </c>
      <c r="K52" s="1">
        <v>360</v>
      </c>
      <c r="L52" s="2">
        <v>0</v>
      </c>
      <c r="M52" s="31">
        <f t="shared" si="11"/>
        <v>1.325088551221573</v>
      </c>
      <c r="N52" s="31">
        <f t="shared" si="12"/>
        <v>1.6666666666665455</v>
      </c>
      <c r="O52" s="1"/>
      <c r="P52" s="33">
        <f t="shared" si="13"/>
        <v>33.802816901408484</v>
      </c>
      <c r="Q52" s="32">
        <f t="shared" si="14"/>
        <v>43.75000000000005</v>
      </c>
      <c r="R52" s="35">
        <f t="shared" si="15"/>
        <v>77.55281690140853</v>
      </c>
    </row>
    <row r="53" spans="1:18" ht="15.75" customHeight="1">
      <c r="A53" s="17"/>
      <c r="B53" s="2"/>
      <c r="C53" s="20"/>
      <c r="D53" s="1"/>
      <c r="E53" s="2"/>
      <c r="F53" s="3"/>
      <c r="G53" s="1"/>
      <c r="H53" s="30"/>
      <c r="I53" s="20"/>
      <c r="J53" s="29"/>
      <c r="K53" s="1"/>
      <c r="L53" s="2"/>
      <c r="M53" s="31"/>
      <c r="N53" s="31"/>
      <c r="O53" s="1"/>
      <c r="P53" s="33"/>
      <c r="Q53" s="32"/>
      <c r="R53" s="35"/>
    </row>
    <row r="54" spans="1:18" ht="15.75" customHeight="1">
      <c r="A54" s="17" t="s">
        <v>16</v>
      </c>
      <c r="B54" s="2">
        <v>7</v>
      </c>
      <c r="C54" s="20">
        <f>PRODUCT(D54,0.05)</f>
        <v>16</v>
      </c>
      <c r="D54" s="1">
        <v>320</v>
      </c>
      <c r="E54" s="2">
        <f t="shared" si="18"/>
        <v>15.75</v>
      </c>
      <c r="F54" s="3">
        <v>315</v>
      </c>
      <c r="G54" s="1">
        <v>3</v>
      </c>
      <c r="H54" s="30">
        <f t="shared" si="9"/>
        <v>46.666666666666615</v>
      </c>
      <c r="I54" s="20">
        <v>140</v>
      </c>
      <c r="J54" s="29">
        <f t="shared" si="10"/>
        <v>47.333333333333286</v>
      </c>
      <c r="K54" s="1">
        <v>142</v>
      </c>
      <c r="L54" s="2">
        <v>15.5</v>
      </c>
      <c r="M54" s="31">
        <f t="shared" si="11"/>
        <v>0.8678793024924389</v>
      </c>
      <c r="N54" s="31">
        <f t="shared" si="12"/>
        <v>12.693187938703138</v>
      </c>
      <c r="O54" s="1"/>
      <c r="P54" s="33">
        <f t="shared" si="13"/>
        <v>342.85714285714323</v>
      </c>
      <c r="Q54" s="32">
        <f t="shared" si="14"/>
        <v>332.74647887323977</v>
      </c>
      <c r="R54" s="35">
        <f t="shared" si="15"/>
        <v>675.603621730383</v>
      </c>
    </row>
    <row r="55" spans="1:18" ht="15.75" customHeight="1">
      <c r="A55" s="17" t="s">
        <v>16</v>
      </c>
      <c r="B55" s="2">
        <v>7.4</v>
      </c>
      <c r="C55" s="20">
        <f>PRODUCT(D55,0.05)</f>
        <v>19.5</v>
      </c>
      <c r="D55" s="1">
        <v>390</v>
      </c>
      <c r="E55" s="2">
        <f t="shared" si="18"/>
        <v>21.25</v>
      </c>
      <c r="F55" s="3">
        <v>425</v>
      </c>
      <c r="G55" s="1">
        <v>-0.8</v>
      </c>
      <c r="H55" s="30">
        <f t="shared" si="9"/>
        <v>14.666666666666652</v>
      </c>
      <c r="I55" s="20">
        <v>44</v>
      </c>
      <c r="J55" s="29">
        <f t="shared" si="10"/>
        <v>13.999999999999986</v>
      </c>
      <c r="K55" s="1">
        <v>42</v>
      </c>
      <c r="L55" s="2">
        <v>-26</v>
      </c>
      <c r="M55" s="31">
        <f t="shared" si="11"/>
        <v>1.7729306888000695</v>
      </c>
      <c r="N55" s="31">
        <f t="shared" si="12"/>
        <v>6.48123106343127</v>
      </c>
      <c r="O55" s="1"/>
      <c r="P55" s="33">
        <f t="shared" si="13"/>
        <v>1329.5454545454559</v>
      </c>
      <c r="Q55" s="32">
        <f t="shared" si="14"/>
        <v>1517.8571428571443</v>
      </c>
      <c r="R55" s="35">
        <f t="shared" si="15"/>
        <v>2847.4025974026</v>
      </c>
    </row>
    <row r="56" spans="1:18" ht="15.75" customHeight="1">
      <c r="A56" s="17"/>
      <c r="B56" s="2"/>
      <c r="C56" s="20"/>
      <c r="D56" s="1"/>
      <c r="E56" s="2"/>
      <c r="F56" s="3"/>
      <c r="G56" s="1"/>
      <c r="H56" s="30"/>
      <c r="I56" s="20"/>
      <c r="J56" s="29"/>
      <c r="K56" s="1"/>
      <c r="L56" s="2"/>
      <c r="M56" s="31"/>
      <c r="N56" s="31"/>
      <c r="O56" s="11"/>
      <c r="P56" s="33"/>
      <c r="Q56" s="32"/>
      <c r="R56" s="35"/>
    </row>
    <row r="57" spans="1:18" ht="15.75" customHeight="1">
      <c r="A57" s="17" t="s">
        <v>16</v>
      </c>
      <c r="B57" s="2">
        <v>14</v>
      </c>
      <c r="C57" s="20">
        <f>PRODUCT(D57,0.05)</f>
        <v>3.4000000000000004</v>
      </c>
      <c r="D57" s="1">
        <v>68</v>
      </c>
      <c r="E57" s="2">
        <f t="shared" si="18"/>
        <v>3.5</v>
      </c>
      <c r="F57" s="3">
        <v>70</v>
      </c>
      <c r="G57" s="1">
        <v>-9</v>
      </c>
      <c r="H57" s="30">
        <f t="shared" si="9"/>
        <v>93.33333333333323</v>
      </c>
      <c r="I57" s="20">
        <v>280</v>
      </c>
      <c r="J57" s="29">
        <f t="shared" si="10"/>
        <v>88.33333333333324</v>
      </c>
      <c r="K57" s="1">
        <v>265</v>
      </c>
      <c r="L57" s="2">
        <v>1.5</v>
      </c>
      <c r="M57" s="31">
        <f t="shared" si="11"/>
        <v>0.5504702479114723</v>
      </c>
      <c r="N57" s="31">
        <f t="shared" si="12"/>
        <v>5.536274054184265</v>
      </c>
      <c r="O57" s="11"/>
      <c r="P57" s="33">
        <f t="shared" si="13"/>
        <v>36.42857142857147</v>
      </c>
      <c r="Q57" s="32">
        <f t="shared" si="14"/>
        <v>39.622641509434</v>
      </c>
      <c r="R57" s="35">
        <f t="shared" si="15"/>
        <v>76.05121293800548</v>
      </c>
    </row>
    <row r="58" spans="1:18" ht="15.75" customHeight="1">
      <c r="A58" s="17" t="s">
        <v>16</v>
      </c>
      <c r="B58" s="2">
        <v>14.2</v>
      </c>
      <c r="C58" s="20">
        <f>PRODUCT(D58,0.05)</f>
        <v>6</v>
      </c>
      <c r="D58" s="1">
        <v>120</v>
      </c>
      <c r="E58" s="2">
        <f t="shared" si="18"/>
        <v>6.5</v>
      </c>
      <c r="F58" s="3">
        <v>130</v>
      </c>
      <c r="G58" s="1">
        <v>-3</v>
      </c>
      <c r="H58" s="30">
        <f t="shared" si="9"/>
        <v>76.66666666666659</v>
      </c>
      <c r="I58" s="20">
        <v>230</v>
      </c>
      <c r="J58" s="29">
        <f t="shared" si="10"/>
        <v>71.99999999999993</v>
      </c>
      <c r="K58" s="1">
        <v>216</v>
      </c>
      <c r="L58" s="2">
        <v>4.5</v>
      </c>
      <c r="M58" s="31">
        <f t="shared" si="11"/>
        <v>0.597407975460017</v>
      </c>
      <c r="N58" s="31">
        <f t="shared" si="12"/>
        <v>7.4706367442169554</v>
      </c>
      <c r="O58" s="1"/>
      <c r="P58" s="33">
        <f t="shared" si="13"/>
        <v>78.26086956521746</v>
      </c>
      <c r="Q58" s="32">
        <f t="shared" si="14"/>
        <v>90.27777777777787</v>
      </c>
      <c r="R58" s="35">
        <f t="shared" si="15"/>
        <v>168.53864734299532</v>
      </c>
    </row>
    <row r="59" spans="1:18" ht="15.75" customHeight="1">
      <c r="A59" s="17"/>
      <c r="B59" s="2"/>
      <c r="C59" s="20"/>
      <c r="D59" s="1"/>
      <c r="E59" s="2"/>
      <c r="F59" s="3"/>
      <c r="G59" s="1"/>
      <c r="H59" s="30"/>
      <c r="I59" s="20"/>
      <c r="J59" s="29"/>
      <c r="K59" s="1"/>
      <c r="L59" s="2"/>
      <c r="M59" s="31"/>
      <c r="N59" s="31"/>
      <c r="O59" s="1"/>
      <c r="P59" s="33"/>
      <c r="Q59" s="32"/>
      <c r="R59" s="35"/>
    </row>
    <row r="60" spans="1:18" ht="15.75" customHeight="1">
      <c r="A60" s="17" t="s">
        <v>16</v>
      </c>
      <c r="B60" s="2">
        <v>21</v>
      </c>
      <c r="C60" s="20">
        <f>PRODUCT(D60,0.05)</f>
        <v>8.25</v>
      </c>
      <c r="D60" s="1">
        <v>165</v>
      </c>
      <c r="E60" s="2">
        <f t="shared" si="18"/>
        <v>6</v>
      </c>
      <c r="F60" s="3">
        <v>120</v>
      </c>
      <c r="G60" s="1">
        <v>25</v>
      </c>
      <c r="H60" s="30">
        <f t="shared" si="9"/>
        <v>129.99999999999986</v>
      </c>
      <c r="I60" s="20">
        <v>390</v>
      </c>
      <c r="J60" s="29">
        <f t="shared" si="10"/>
        <v>103.33333333333323</v>
      </c>
      <c r="K60" s="1">
        <v>310</v>
      </c>
      <c r="L60" s="2">
        <v>6.5</v>
      </c>
      <c r="M60" s="31">
        <f t="shared" si="11"/>
        <v>3.786559003022619</v>
      </c>
      <c r="N60" s="31">
        <f t="shared" si="12"/>
        <v>29.729008088623793</v>
      </c>
      <c r="O60" s="1"/>
      <c r="P60" s="33">
        <f t="shared" si="13"/>
        <v>63.461538461538524</v>
      </c>
      <c r="Q60" s="32">
        <f t="shared" si="14"/>
        <v>58.06451612903231</v>
      </c>
      <c r="R60" s="35">
        <f t="shared" si="15"/>
        <v>121.52605459057084</v>
      </c>
    </row>
    <row r="61" spans="1:18" ht="15.75" customHeight="1">
      <c r="A61" s="17"/>
      <c r="B61" s="2"/>
      <c r="C61" s="20"/>
      <c r="D61" s="1"/>
      <c r="E61" s="2"/>
      <c r="F61" s="3"/>
      <c r="G61" s="1"/>
      <c r="H61" s="30"/>
      <c r="I61" s="20"/>
      <c r="J61" s="29"/>
      <c r="K61" s="1"/>
      <c r="L61" s="2"/>
      <c r="M61" s="31"/>
      <c r="N61" s="31"/>
      <c r="O61" s="1"/>
      <c r="P61" s="33"/>
      <c r="Q61" s="32"/>
      <c r="R61" s="35"/>
    </row>
    <row r="62" spans="1:18" ht="15.75" customHeight="1">
      <c r="A62" s="17" t="s">
        <v>16</v>
      </c>
      <c r="B62" s="2">
        <v>28.85</v>
      </c>
      <c r="C62" s="20">
        <f>PRODUCT(D62,0.05)</f>
        <v>3.75</v>
      </c>
      <c r="D62" s="1">
        <v>75</v>
      </c>
      <c r="E62" s="2">
        <f t="shared" si="18"/>
        <v>6.25</v>
      </c>
      <c r="F62" s="3">
        <v>125</v>
      </c>
      <c r="G62" s="1">
        <v>22</v>
      </c>
      <c r="H62" s="30">
        <f t="shared" si="9"/>
        <v>96.66666666666656</v>
      </c>
      <c r="I62" s="20">
        <v>290</v>
      </c>
      <c r="J62" s="29">
        <f t="shared" si="10"/>
        <v>108.33333333333321</v>
      </c>
      <c r="K62" s="1">
        <v>325</v>
      </c>
      <c r="L62" s="2">
        <v>6</v>
      </c>
      <c r="M62" s="31">
        <f t="shared" si="11"/>
        <v>3.108577941307221</v>
      </c>
      <c r="N62" s="31">
        <f t="shared" si="12"/>
        <v>15.838149173156769</v>
      </c>
      <c r="O62" s="1" t="s">
        <v>17</v>
      </c>
      <c r="P62" s="33">
        <f t="shared" si="13"/>
        <v>38.79310344827591</v>
      </c>
      <c r="Q62" s="32">
        <f t="shared" si="14"/>
        <v>57.69230769230776</v>
      </c>
      <c r="R62" s="35">
        <f t="shared" si="15"/>
        <v>96.48541114058366</v>
      </c>
    </row>
    <row r="63" spans="1:18" ht="15.75" customHeight="1">
      <c r="A63" s="17"/>
      <c r="B63" s="2"/>
      <c r="C63" s="20"/>
      <c r="D63" s="1"/>
      <c r="E63" s="2"/>
      <c r="F63" s="3"/>
      <c r="G63" s="1"/>
      <c r="H63" s="30"/>
      <c r="I63" s="20"/>
      <c r="J63" s="29"/>
      <c r="K63" s="1"/>
      <c r="L63" s="2"/>
      <c r="M63" s="31"/>
      <c r="N63" s="31"/>
      <c r="O63" s="1"/>
      <c r="P63" s="33"/>
      <c r="Q63" s="32"/>
      <c r="R63" s="35"/>
    </row>
    <row r="64" spans="1:18" ht="15.75" customHeight="1">
      <c r="A64" s="17" t="s">
        <v>18</v>
      </c>
      <c r="B64" s="2">
        <v>3.5</v>
      </c>
      <c r="C64" s="20">
        <f>PRODUCT(D64,0.05)</f>
        <v>5</v>
      </c>
      <c r="D64" s="1">
        <v>100</v>
      </c>
      <c r="E64" s="2">
        <f t="shared" si="18"/>
        <v>7.5</v>
      </c>
      <c r="F64" s="3">
        <v>150</v>
      </c>
      <c r="G64" s="1">
        <v>-5</v>
      </c>
      <c r="H64" s="30">
        <f t="shared" si="9"/>
        <v>78.33333333333326</v>
      </c>
      <c r="I64" s="20">
        <v>235</v>
      </c>
      <c r="J64" s="29">
        <f t="shared" si="10"/>
        <v>83.33333333333324</v>
      </c>
      <c r="K64" s="1">
        <v>250</v>
      </c>
      <c r="L64" s="2">
        <v>9</v>
      </c>
      <c r="M64" s="31">
        <f t="shared" si="11"/>
        <v>2.5564423801680105</v>
      </c>
      <c r="N64" s="31">
        <f t="shared" si="12"/>
        <v>13.628483163626736</v>
      </c>
      <c r="O64" s="1"/>
      <c r="P64" s="33">
        <f t="shared" si="13"/>
        <v>63.82978723404262</v>
      </c>
      <c r="Q64" s="32">
        <f t="shared" si="14"/>
        <v>90.0000000000001</v>
      </c>
      <c r="R64" s="35">
        <f t="shared" si="15"/>
        <v>153.82978723404273</v>
      </c>
    </row>
    <row r="65" spans="1:18" ht="15.75" customHeight="1">
      <c r="A65" s="17" t="s">
        <v>18</v>
      </c>
      <c r="B65" s="2">
        <v>3.77</v>
      </c>
      <c r="C65" s="20">
        <f>PRODUCT(D65,0.05)</f>
        <v>3.2</v>
      </c>
      <c r="D65" s="1">
        <v>64</v>
      </c>
      <c r="E65" s="2">
        <f t="shared" si="18"/>
        <v>3.4000000000000004</v>
      </c>
      <c r="F65" s="3">
        <v>68</v>
      </c>
      <c r="G65" s="1">
        <v>-14</v>
      </c>
      <c r="H65" s="30">
        <f t="shared" si="9"/>
        <v>78.33333333333326</v>
      </c>
      <c r="I65" s="20">
        <v>235</v>
      </c>
      <c r="J65" s="29">
        <f t="shared" si="10"/>
        <v>77.33333333333326</v>
      </c>
      <c r="K65" s="1">
        <v>232</v>
      </c>
      <c r="L65" s="2">
        <v>7</v>
      </c>
      <c r="M65" s="31">
        <f t="shared" si="11"/>
        <v>0.828471481847334</v>
      </c>
      <c r="N65" s="31">
        <f t="shared" si="12"/>
        <v>9.555496527771451</v>
      </c>
      <c r="O65" s="1"/>
      <c r="P65" s="33">
        <f t="shared" si="13"/>
        <v>40.85106382978728</v>
      </c>
      <c r="Q65" s="32">
        <f t="shared" si="14"/>
        <v>43.96551724137936</v>
      </c>
      <c r="R65" s="35">
        <f t="shared" si="15"/>
        <v>84.81658107116664</v>
      </c>
    </row>
    <row r="66" spans="1:18" ht="15.75" customHeight="1">
      <c r="A66" s="17" t="s">
        <v>18</v>
      </c>
      <c r="B66" s="2">
        <v>4.5</v>
      </c>
      <c r="C66" s="20">
        <f>PRODUCT(D66,0.05)</f>
        <v>17.5</v>
      </c>
      <c r="D66" s="1">
        <v>350</v>
      </c>
      <c r="E66" s="2">
        <f t="shared" si="18"/>
        <v>12.5</v>
      </c>
      <c r="F66" s="3">
        <v>250</v>
      </c>
      <c r="G66" s="1">
        <v>7.5</v>
      </c>
      <c r="H66" s="30">
        <f t="shared" si="9"/>
        <v>68.33333333333326</v>
      </c>
      <c r="I66" s="20">
        <v>205</v>
      </c>
      <c r="J66" s="29">
        <f t="shared" si="10"/>
        <v>68.33333333333326</v>
      </c>
      <c r="K66" s="1">
        <v>205</v>
      </c>
      <c r="L66" s="2">
        <v>3.5</v>
      </c>
      <c r="M66" s="31">
        <f t="shared" si="11"/>
        <v>5.361238023904365</v>
      </c>
      <c r="N66" s="31">
        <f t="shared" si="12"/>
        <v>4.17359680534251</v>
      </c>
      <c r="O66" s="1"/>
      <c r="P66" s="33">
        <f t="shared" si="13"/>
        <v>256.09756097561</v>
      </c>
      <c r="Q66" s="32">
        <f t="shared" si="14"/>
        <v>182.9268292682929</v>
      </c>
      <c r="R66" s="35">
        <f t="shared" si="15"/>
        <v>439.0243902439029</v>
      </c>
    </row>
    <row r="67" spans="1:18" ht="15.75" customHeight="1">
      <c r="A67" s="18"/>
      <c r="B67" s="2"/>
      <c r="C67" s="20"/>
      <c r="D67" s="1"/>
      <c r="E67" s="2"/>
      <c r="F67" s="3"/>
      <c r="G67" s="1"/>
      <c r="H67" s="30"/>
      <c r="I67" s="20"/>
      <c r="J67" s="29"/>
      <c r="K67" s="1"/>
      <c r="L67" s="2"/>
      <c r="M67" s="31"/>
      <c r="N67" s="31"/>
      <c r="O67" s="1"/>
      <c r="P67" s="33"/>
      <c r="Q67" s="32"/>
      <c r="R67" s="35"/>
    </row>
    <row r="68" spans="1:18" ht="15.75" customHeight="1">
      <c r="A68" s="18" t="s">
        <v>18</v>
      </c>
      <c r="B68" s="2">
        <v>5.8</v>
      </c>
      <c r="C68" s="20">
        <f>PRODUCT(D68,0.05)</f>
        <v>4.3</v>
      </c>
      <c r="D68" s="1">
        <v>86</v>
      </c>
      <c r="E68" s="2">
        <f t="shared" si="18"/>
        <v>6</v>
      </c>
      <c r="F68" s="3">
        <v>120</v>
      </c>
      <c r="G68" s="1">
        <v>2</v>
      </c>
      <c r="H68" s="30">
        <f t="shared" si="9"/>
        <v>129.99999999999986</v>
      </c>
      <c r="I68" s="20">
        <v>390</v>
      </c>
      <c r="J68" s="29">
        <f t="shared" si="10"/>
        <v>129.99999999999986</v>
      </c>
      <c r="K68" s="1">
        <v>390</v>
      </c>
      <c r="L68" s="2">
        <v>3</v>
      </c>
      <c r="M68" s="31">
        <f t="shared" si="11"/>
        <v>1.709220092853656</v>
      </c>
      <c r="N68" s="31">
        <f t="shared" si="12"/>
        <v>6.806006560047197</v>
      </c>
      <c r="O68" s="1"/>
      <c r="P68" s="33">
        <f t="shared" si="13"/>
        <v>33.07692307692311</v>
      </c>
      <c r="Q68" s="32">
        <f t="shared" si="14"/>
        <v>46.1538461538462</v>
      </c>
      <c r="R68" s="35">
        <f t="shared" si="15"/>
        <v>79.23076923076931</v>
      </c>
    </row>
    <row r="69" spans="1:18" ht="15.75" customHeight="1">
      <c r="A69" s="18"/>
      <c r="B69" s="2"/>
      <c r="C69" s="20"/>
      <c r="D69" s="1"/>
      <c r="E69" s="2"/>
      <c r="F69" s="3"/>
      <c r="G69" s="1"/>
      <c r="H69" s="30"/>
      <c r="I69" s="20"/>
      <c r="J69" s="29"/>
      <c r="K69" s="1"/>
      <c r="L69" s="2"/>
      <c r="M69" s="31"/>
      <c r="N69" s="31"/>
      <c r="O69" s="1"/>
      <c r="P69" s="33"/>
      <c r="Q69" s="32"/>
      <c r="R69" s="35"/>
    </row>
    <row r="70" spans="1:18" ht="15.75" customHeight="1">
      <c r="A70" s="18" t="s">
        <v>18</v>
      </c>
      <c r="B70" s="2">
        <v>7</v>
      </c>
      <c r="C70" s="20">
        <f>PRODUCT(D70,0.05)</f>
        <v>16.5</v>
      </c>
      <c r="D70" s="1">
        <v>330</v>
      </c>
      <c r="E70" s="2">
        <f t="shared" si="18"/>
        <v>15</v>
      </c>
      <c r="F70" s="3">
        <v>300</v>
      </c>
      <c r="G70" s="1">
        <v>14</v>
      </c>
      <c r="H70" s="30">
        <f t="shared" si="9"/>
        <v>49.99999999999995</v>
      </c>
      <c r="I70" s="20">
        <v>150</v>
      </c>
      <c r="J70" s="29">
        <f t="shared" si="10"/>
        <v>44.99999999999995</v>
      </c>
      <c r="K70" s="1">
        <v>135</v>
      </c>
      <c r="L70" s="2">
        <v>2.5</v>
      </c>
      <c r="M70" s="31">
        <f t="shared" si="11"/>
        <v>4.117476835803904</v>
      </c>
      <c r="N70" s="31">
        <f t="shared" si="12"/>
        <v>5.411377170521358</v>
      </c>
      <c r="O70" s="1"/>
      <c r="P70" s="33">
        <f t="shared" si="13"/>
        <v>330.0000000000003</v>
      </c>
      <c r="Q70" s="32">
        <f t="shared" si="14"/>
        <v>333.3333333333337</v>
      </c>
      <c r="R70" s="35">
        <f t="shared" si="15"/>
        <v>663.3333333333339</v>
      </c>
    </row>
    <row r="71" spans="1:18" ht="15.75" customHeight="1">
      <c r="A71" s="18" t="s">
        <v>18</v>
      </c>
      <c r="B71" s="2">
        <v>7.4</v>
      </c>
      <c r="C71" s="20">
        <f>PRODUCT(D71,0.05)</f>
        <v>17.25</v>
      </c>
      <c r="D71" s="1">
        <v>345</v>
      </c>
      <c r="E71" s="2">
        <f t="shared" si="18"/>
        <v>21.25</v>
      </c>
      <c r="F71" s="3">
        <v>425</v>
      </c>
      <c r="G71" s="1">
        <v>28</v>
      </c>
      <c r="H71" s="30">
        <f t="shared" si="9"/>
        <v>14.999999999999984</v>
      </c>
      <c r="I71" s="20">
        <v>45</v>
      </c>
      <c r="J71" s="29">
        <f t="shared" si="10"/>
        <v>13.999999999999986</v>
      </c>
      <c r="K71" s="1">
        <v>42</v>
      </c>
      <c r="L71" s="2">
        <v>40</v>
      </c>
      <c r="M71" s="31">
        <f t="shared" si="11"/>
        <v>10.090294643136003</v>
      </c>
      <c r="N71" s="31">
        <f t="shared" si="12"/>
        <v>9.962998237981827</v>
      </c>
      <c r="O71" s="1"/>
      <c r="P71" s="33">
        <f t="shared" si="13"/>
        <v>1150.0000000000011</v>
      </c>
      <c r="Q71" s="32">
        <f t="shared" si="14"/>
        <v>1517.8571428571443</v>
      </c>
      <c r="R71" s="35">
        <f t="shared" si="15"/>
        <v>2667.8571428571454</v>
      </c>
    </row>
    <row r="72" spans="1:18" ht="15.75" customHeight="1">
      <c r="A72" s="18"/>
      <c r="B72" s="2"/>
      <c r="C72" s="20"/>
      <c r="D72" s="1"/>
      <c r="E72" s="2"/>
      <c r="F72" s="3"/>
      <c r="G72" s="1"/>
      <c r="H72" s="30"/>
      <c r="I72" s="20"/>
      <c r="J72" s="29"/>
      <c r="K72" s="1"/>
      <c r="L72" s="2"/>
      <c r="M72" s="31"/>
      <c r="N72" s="31"/>
      <c r="O72" s="1"/>
      <c r="P72" s="33"/>
      <c r="Q72" s="32"/>
      <c r="R72" s="35"/>
    </row>
    <row r="73" spans="1:18" ht="15.75" customHeight="1">
      <c r="A73" s="17" t="s">
        <v>18</v>
      </c>
      <c r="B73" s="2">
        <v>14</v>
      </c>
      <c r="C73" s="20">
        <f>PRODUCT(D73,0.05)</f>
        <v>3.5</v>
      </c>
      <c r="D73" s="1">
        <v>70</v>
      </c>
      <c r="E73" s="2">
        <f t="shared" si="18"/>
        <v>3.25</v>
      </c>
      <c r="F73" s="3">
        <v>65</v>
      </c>
      <c r="G73" s="1">
        <v>-18</v>
      </c>
      <c r="H73" s="30">
        <f aca="true" t="shared" si="19" ref="H73:H86">PRODUCT(I73,0.333333333333333)</f>
        <v>96.66666666666656</v>
      </c>
      <c r="I73" s="20">
        <v>290</v>
      </c>
      <c r="J73" s="29">
        <f aca="true" t="shared" si="20" ref="J73:J86">PRODUCT(K73,0.333333333333333)</f>
        <v>94.9999999999999</v>
      </c>
      <c r="K73" s="1">
        <v>285</v>
      </c>
      <c r="L73" s="2">
        <v>2.5</v>
      </c>
      <c r="M73" s="31">
        <f t="shared" si="11"/>
        <v>1.0844188555559415</v>
      </c>
      <c r="N73" s="31">
        <f aca="true" t="shared" si="21" ref="N73:N86">SQRT((((H73)^2)+(((J73)^2))-(2*((H73)*(J73)))*(COS(RADIANS((L73))))))</f>
        <v>4.500974863773769</v>
      </c>
      <c r="O73" s="1"/>
      <c r="P73" s="33">
        <f aca="true" t="shared" si="22" ref="P73:P86">(C73)/((H73)*0.001)</f>
        <v>36.20689655172418</v>
      </c>
      <c r="Q73" s="32">
        <f aca="true" t="shared" si="23" ref="Q73:Q86">(E73)/((J73)*0.001)</f>
        <v>34.21052631578951</v>
      </c>
      <c r="R73" s="35">
        <f aca="true" t="shared" si="24" ref="R73:R86">(P73)+(Q73)</f>
        <v>70.4174228675137</v>
      </c>
    </row>
    <row r="74" spans="1:18" ht="15.75" customHeight="1">
      <c r="A74" s="17" t="s">
        <v>18</v>
      </c>
      <c r="B74" s="2">
        <v>14.2</v>
      </c>
      <c r="C74" s="20">
        <f>PRODUCT(D74,0.05)</f>
        <v>6.5</v>
      </c>
      <c r="D74" s="1">
        <v>130</v>
      </c>
      <c r="E74" s="2">
        <f t="shared" si="18"/>
        <v>5.75</v>
      </c>
      <c r="F74" s="3">
        <v>115</v>
      </c>
      <c r="G74" s="1">
        <v>-6</v>
      </c>
      <c r="H74" s="30">
        <f t="shared" si="19"/>
        <v>78.33333333333326</v>
      </c>
      <c r="I74" s="20">
        <v>235</v>
      </c>
      <c r="J74" s="29">
        <f t="shared" si="20"/>
        <v>76.66666666666659</v>
      </c>
      <c r="K74" s="1">
        <v>230</v>
      </c>
      <c r="L74" s="2">
        <v>1.5</v>
      </c>
      <c r="M74" s="31">
        <f aca="true" t="shared" si="25" ref="M74:M86">SQRT((((C74)^2)+((E74)^2))-(2*((C74)*(E74)))*(COS(RADIANS((G74)))))</f>
        <v>0.985894680593</v>
      </c>
      <c r="N74" s="31">
        <f t="shared" si="21"/>
        <v>2.625582901254854</v>
      </c>
      <c r="O74" s="1"/>
      <c r="P74" s="33">
        <f t="shared" si="22"/>
        <v>82.9787234042554</v>
      </c>
      <c r="Q74" s="32">
        <f t="shared" si="23"/>
        <v>75.00000000000007</v>
      </c>
      <c r="R74" s="35">
        <f t="shared" si="24"/>
        <v>157.97872340425548</v>
      </c>
    </row>
    <row r="75" spans="1:18" ht="15.75" customHeight="1">
      <c r="A75" s="17"/>
      <c r="B75" s="2"/>
      <c r="C75" s="20"/>
      <c r="D75" s="1"/>
      <c r="E75" s="2"/>
      <c r="F75" s="3"/>
      <c r="G75" s="1"/>
      <c r="H75" s="30"/>
      <c r="I75" s="20"/>
      <c r="J75" s="29"/>
      <c r="K75" s="1"/>
      <c r="L75" s="2"/>
      <c r="M75" s="31"/>
      <c r="N75" s="31"/>
      <c r="O75" s="1"/>
      <c r="P75" s="33"/>
      <c r="Q75" s="32"/>
      <c r="R75" s="35"/>
    </row>
    <row r="76" spans="1:18" ht="15.75" customHeight="1">
      <c r="A76" s="17" t="s">
        <v>18</v>
      </c>
      <c r="B76" s="2">
        <v>21</v>
      </c>
      <c r="C76" s="20">
        <f>PRODUCT(D76,0.05)</f>
        <v>6</v>
      </c>
      <c r="D76" s="1">
        <v>120</v>
      </c>
      <c r="E76" s="2">
        <f t="shared" si="18"/>
        <v>7.5</v>
      </c>
      <c r="F76" s="3">
        <v>150</v>
      </c>
      <c r="G76" s="1">
        <v>3</v>
      </c>
      <c r="H76" s="30">
        <f t="shared" si="19"/>
        <v>113.33333333333321</v>
      </c>
      <c r="I76" s="20">
        <v>340</v>
      </c>
      <c r="J76" s="29">
        <f t="shared" si="20"/>
        <v>109.99999999999989</v>
      </c>
      <c r="K76" s="1">
        <v>330</v>
      </c>
      <c r="L76" s="2">
        <v>1.5</v>
      </c>
      <c r="M76" s="31">
        <f t="shared" si="25"/>
        <v>1.540565439080197</v>
      </c>
      <c r="N76" s="31">
        <f t="shared" si="21"/>
        <v>4.433411972798368</v>
      </c>
      <c r="O76" s="1"/>
      <c r="P76" s="33">
        <f t="shared" si="22"/>
        <v>52.94117647058829</v>
      </c>
      <c r="Q76" s="32">
        <f t="shared" si="23"/>
        <v>68.18181818181824</v>
      </c>
      <c r="R76" s="35">
        <f t="shared" si="24"/>
        <v>121.12299465240653</v>
      </c>
    </row>
    <row r="77" spans="1:18" ht="15.75" customHeight="1">
      <c r="A77" s="17"/>
      <c r="B77" s="2"/>
      <c r="C77" s="20"/>
      <c r="D77" s="1"/>
      <c r="E77" s="2"/>
      <c r="F77" s="3"/>
      <c r="G77" s="1"/>
      <c r="H77" s="30"/>
      <c r="I77" s="20"/>
      <c r="J77" s="29"/>
      <c r="K77" s="1"/>
      <c r="L77" s="2"/>
      <c r="M77" s="31"/>
      <c r="N77" s="31"/>
      <c r="O77" s="1"/>
      <c r="P77" s="33"/>
      <c r="Q77" s="32"/>
      <c r="R77" s="35"/>
    </row>
    <row r="78" spans="1:18" ht="15.75" customHeight="1">
      <c r="A78" s="17" t="s">
        <v>18</v>
      </c>
      <c r="B78" s="2">
        <v>28.85</v>
      </c>
      <c r="C78" s="20">
        <f>PRODUCT(D78,0.05)</f>
        <v>4.65</v>
      </c>
      <c r="D78" s="1">
        <v>93</v>
      </c>
      <c r="E78" s="2">
        <f t="shared" si="18"/>
        <v>4.75</v>
      </c>
      <c r="F78" s="3">
        <v>95</v>
      </c>
      <c r="G78" s="1">
        <v>15</v>
      </c>
      <c r="H78" s="30">
        <f t="shared" si="19"/>
        <v>109.99999999999989</v>
      </c>
      <c r="I78" s="20">
        <v>330</v>
      </c>
      <c r="J78" s="29">
        <f t="shared" si="20"/>
        <v>94.9999999999999</v>
      </c>
      <c r="K78" s="1">
        <v>285</v>
      </c>
      <c r="L78" s="2">
        <v>3</v>
      </c>
      <c r="M78" s="31">
        <f t="shared" si="25"/>
        <v>1.2309454186438995</v>
      </c>
      <c r="N78" s="31">
        <f t="shared" si="21"/>
        <v>15.926164749537396</v>
      </c>
      <c r="O78" s="1" t="s">
        <v>17</v>
      </c>
      <c r="P78" s="33">
        <f t="shared" si="22"/>
        <v>42.272727272727316</v>
      </c>
      <c r="Q78" s="32">
        <f t="shared" si="23"/>
        <v>50.00000000000005</v>
      </c>
      <c r="R78" s="35">
        <f t="shared" si="24"/>
        <v>92.27272727272737</v>
      </c>
    </row>
    <row r="79" spans="1:18" ht="15.75" customHeight="1">
      <c r="A79" s="17"/>
      <c r="B79" s="2"/>
      <c r="C79" s="20"/>
      <c r="D79" s="1"/>
      <c r="E79" s="2"/>
      <c r="F79" s="3"/>
      <c r="G79" s="1"/>
      <c r="H79" s="30"/>
      <c r="I79" s="20"/>
      <c r="J79" s="29"/>
      <c r="K79" s="1"/>
      <c r="L79" s="2"/>
      <c r="M79" s="31"/>
      <c r="N79" s="31"/>
      <c r="O79" s="1"/>
      <c r="P79" s="33"/>
      <c r="Q79" s="32"/>
      <c r="R79" s="35"/>
    </row>
    <row r="80" spans="1:18" ht="15.75" customHeight="1">
      <c r="A80" s="17"/>
      <c r="B80" s="2"/>
      <c r="C80" s="20"/>
      <c r="D80" s="1"/>
      <c r="E80" s="2"/>
      <c r="F80" s="3"/>
      <c r="G80" s="1"/>
      <c r="H80" s="30"/>
      <c r="I80" s="20"/>
      <c r="J80" s="29"/>
      <c r="K80" s="1"/>
      <c r="L80" s="2"/>
      <c r="M80" s="31"/>
      <c r="N80" s="31"/>
      <c r="O80" s="1"/>
      <c r="P80" s="33"/>
      <c r="Q80" s="32"/>
      <c r="R80" s="35"/>
    </row>
    <row r="81" spans="1:18" ht="15.75" customHeight="1">
      <c r="A81" s="17" t="s">
        <v>35</v>
      </c>
      <c r="B81" s="2"/>
      <c r="C81" s="20"/>
      <c r="D81" s="1"/>
      <c r="E81" s="2"/>
      <c r="F81" s="3"/>
      <c r="G81" s="1"/>
      <c r="H81" s="30"/>
      <c r="I81" s="20"/>
      <c r="J81" s="29"/>
      <c r="K81" s="1"/>
      <c r="L81" s="2"/>
      <c r="M81" s="31"/>
      <c r="N81" s="31"/>
      <c r="O81" s="1"/>
      <c r="P81" s="33"/>
      <c r="Q81" s="32"/>
      <c r="R81" s="35"/>
    </row>
    <row r="82" spans="1:18" ht="15.75" customHeight="1">
      <c r="A82" s="17" t="s">
        <v>18</v>
      </c>
      <c r="B82" s="2">
        <v>3.5</v>
      </c>
      <c r="C82" s="20">
        <f>PRODUCT(D82,0.05)</f>
        <v>5.75</v>
      </c>
      <c r="D82" s="1">
        <v>115</v>
      </c>
      <c r="E82" s="2">
        <f t="shared" si="18"/>
        <v>7.4</v>
      </c>
      <c r="F82" s="3">
        <v>148</v>
      </c>
      <c r="G82" s="1">
        <v>-7</v>
      </c>
      <c r="H82" s="30">
        <f t="shared" si="19"/>
        <v>81.33333333333324</v>
      </c>
      <c r="I82" s="20">
        <v>244</v>
      </c>
      <c r="J82" s="29">
        <f t="shared" si="20"/>
        <v>82.66666666666659</v>
      </c>
      <c r="K82" s="1">
        <v>248</v>
      </c>
      <c r="L82" s="2">
        <v>7.5</v>
      </c>
      <c r="M82" s="31">
        <f t="shared" si="25"/>
        <v>1.8321633375121058</v>
      </c>
      <c r="N82" s="31">
        <f t="shared" si="21"/>
        <v>10.808315199655635</v>
      </c>
      <c r="O82" s="1"/>
      <c r="P82" s="33">
        <f t="shared" si="22"/>
        <v>70.69672131147549</v>
      </c>
      <c r="Q82" s="32">
        <f t="shared" si="23"/>
        <v>89.51612903225816</v>
      </c>
      <c r="R82" s="35">
        <f t="shared" si="24"/>
        <v>160.21285034373363</v>
      </c>
    </row>
    <row r="83" spans="1:18" ht="15.75" customHeight="1">
      <c r="A83" s="17"/>
      <c r="B83" s="2"/>
      <c r="C83" s="20"/>
      <c r="D83" s="1"/>
      <c r="E83" s="2"/>
      <c r="F83" s="3"/>
      <c r="G83" s="1"/>
      <c r="H83" s="30"/>
      <c r="I83" s="20"/>
      <c r="J83" s="29"/>
      <c r="K83" s="1"/>
      <c r="L83" s="2"/>
      <c r="M83" s="31"/>
      <c r="N83" s="31"/>
      <c r="O83" s="1"/>
      <c r="P83" s="33"/>
      <c r="Q83" s="32"/>
      <c r="R83" s="35"/>
    </row>
    <row r="84" spans="1:18" ht="15.75" customHeight="1">
      <c r="A84" s="17" t="s">
        <v>35</v>
      </c>
      <c r="B84" s="2">
        <v>7</v>
      </c>
      <c r="C84" s="20">
        <f>PRODUCT(D84,0.05)</f>
        <v>16.5</v>
      </c>
      <c r="D84" s="1">
        <v>330</v>
      </c>
      <c r="E84" s="2">
        <f t="shared" si="18"/>
        <v>14.5</v>
      </c>
      <c r="F84" s="3">
        <v>290</v>
      </c>
      <c r="G84" s="1">
        <v>11</v>
      </c>
      <c r="H84" s="30">
        <f t="shared" si="19"/>
        <v>46.666666666666615</v>
      </c>
      <c r="I84" s="20">
        <v>140</v>
      </c>
      <c r="J84" s="29">
        <f t="shared" si="20"/>
        <v>48.33333333333328</v>
      </c>
      <c r="K84" s="1">
        <v>145</v>
      </c>
      <c r="L84" s="2">
        <v>3</v>
      </c>
      <c r="M84" s="31">
        <f t="shared" si="25"/>
        <v>3.5765056578024277</v>
      </c>
      <c r="N84" s="31">
        <f t="shared" si="21"/>
        <v>2.9933424083808546</v>
      </c>
      <c r="O84" s="1"/>
      <c r="P84" s="33">
        <f t="shared" si="22"/>
        <v>353.57142857142895</v>
      </c>
      <c r="Q84" s="32">
        <f t="shared" si="23"/>
        <v>300.00000000000034</v>
      </c>
      <c r="R84" s="35">
        <f t="shared" si="24"/>
        <v>653.5714285714294</v>
      </c>
    </row>
    <row r="85" spans="1:18" ht="15.75" customHeight="1">
      <c r="A85" s="17" t="s">
        <v>18</v>
      </c>
      <c r="B85" s="2"/>
      <c r="C85" s="20"/>
      <c r="D85" s="1"/>
      <c r="E85" s="2"/>
      <c r="F85" s="3"/>
      <c r="G85" s="1"/>
      <c r="H85" s="30"/>
      <c r="I85" s="20"/>
      <c r="J85" s="29"/>
      <c r="K85" s="1"/>
      <c r="L85" s="2"/>
      <c r="M85" s="31"/>
      <c r="N85" s="31"/>
      <c r="O85" s="1"/>
      <c r="P85" s="33"/>
      <c r="Q85" s="32"/>
      <c r="R85" s="35"/>
    </row>
    <row r="86" spans="1:18" ht="15.75" customHeight="1">
      <c r="A86" s="17"/>
      <c r="B86" s="2">
        <v>14</v>
      </c>
      <c r="C86" s="20">
        <f>PRODUCT(D86,0.05)</f>
        <v>4.7</v>
      </c>
      <c r="D86" s="1">
        <v>94</v>
      </c>
      <c r="E86" s="2">
        <f t="shared" si="18"/>
        <v>3.5</v>
      </c>
      <c r="F86" s="3">
        <v>70</v>
      </c>
      <c r="G86" s="1">
        <v>-14</v>
      </c>
      <c r="H86" s="30">
        <f t="shared" si="19"/>
        <v>94.9999999999999</v>
      </c>
      <c r="I86" s="20">
        <v>285</v>
      </c>
      <c r="J86" s="29">
        <f t="shared" si="20"/>
        <v>94.9999999999999</v>
      </c>
      <c r="K86" s="1">
        <v>285</v>
      </c>
      <c r="L86" s="2">
        <v>1.5</v>
      </c>
      <c r="M86" s="31">
        <f t="shared" si="25"/>
        <v>1.554757410504842</v>
      </c>
      <c r="N86" s="31">
        <f t="shared" si="21"/>
        <v>2.4870231585558678</v>
      </c>
      <c r="O86" s="1"/>
      <c r="P86" s="33">
        <f t="shared" si="22"/>
        <v>49.473684210526365</v>
      </c>
      <c r="Q86" s="32">
        <f t="shared" si="23"/>
        <v>36.84210526315793</v>
      </c>
      <c r="R86" s="35">
        <f t="shared" si="24"/>
        <v>86.3157894736843</v>
      </c>
    </row>
    <row r="87" spans="1:17" ht="15.75" customHeight="1">
      <c r="A87" s="17"/>
      <c r="B87" s="2"/>
      <c r="C87" s="20"/>
      <c r="D87" s="1"/>
      <c r="E87" s="2"/>
      <c r="F87" s="3"/>
      <c r="G87" s="1"/>
      <c r="H87" s="2"/>
      <c r="I87" s="20"/>
      <c r="J87" s="20"/>
      <c r="K87" s="1"/>
      <c r="L87" s="2"/>
      <c r="M87" s="20"/>
      <c r="N87" s="2"/>
      <c r="O87" s="1"/>
      <c r="P87" s="33"/>
      <c r="Q87" s="32"/>
    </row>
    <row r="88" spans="5:13" ht="12.75">
      <c r="E88" s="23"/>
      <c r="M88" s="23"/>
    </row>
    <row r="89" ht="12.75">
      <c r="E89" s="23"/>
    </row>
    <row r="90" ht="12.75">
      <c r="E90" s="23"/>
    </row>
    <row r="91" ht="12.75">
      <c r="E91" s="23"/>
    </row>
    <row r="92" ht="12.75">
      <c r="E92" s="23"/>
    </row>
    <row r="93" ht="12.75">
      <c r="E93" s="23"/>
    </row>
    <row r="94" ht="12.75">
      <c r="E94" s="23"/>
    </row>
    <row r="95" ht="12.75">
      <c r="E95" s="23"/>
    </row>
    <row r="96" ht="12.75">
      <c r="E96" s="23"/>
    </row>
    <row r="97" ht="12.75">
      <c r="E97" s="23"/>
    </row>
    <row r="98" ht="12.75">
      <c r="E98" s="23"/>
    </row>
    <row r="99" ht="12.75">
      <c r="E99" s="23"/>
    </row>
    <row r="100" ht="12.75">
      <c r="E100" s="23"/>
    </row>
    <row r="101" ht="12.75">
      <c r="E101" s="23"/>
    </row>
    <row r="102" ht="12.75">
      <c r="E102" s="23"/>
    </row>
    <row r="103" ht="12.75">
      <c r="E103" s="23"/>
    </row>
    <row r="104" ht="12.75">
      <c r="E104" s="23"/>
    </row>
    <row r="105" ht="12.75">
      <c r="E105" s="23"/>
    </row>
    <row r="106" ht="12.75">
      <c r="E106" s="23"/>
    </row>
    <row r="107" ht="12.75">
      <c r="E107" s="23"/>
    </row>
    <row r="108" ht="12.75">
      <c r="E108" s="23"/>
    </row>
    <row r="109" ht="12.75">
      <c r="E109" s="23"/>
    </row>
    <row r="110" ht="12.75">
      <c r="E110" s="23"/>
    </row>
    <row r="111" ht="12.75">
      <c r="E111" s="23"/>
    </row>
    <row r="112" ht="12.75">
      <c r="E112" s="23"/>
    </row>
    <row r="113" ht="12.75">
      <c r="E113" s="23"/>
    </row>
    <row r="114" ht="12.75">
      <c r="E114" s="23"/>
    </row>
    <row r="115" ht="12.75">
      <c r="E115" s="23"/>
    </row>
    <row r="116" ht="12.75">
      <c r="E116" s="23"/>
    </row>
    <row r="117" ht="12.75">
      <c r="E117" s="23"/>
    </row>
    <row r="118" ht="12.75">
      <c r="E118" s="23"/>
    </row>
    <row r="119" ht="12.75">
      <c r="E119" s="23"/>
    </row>
    <row r="120" ht="12.75">
      <c r="E120" s="23"/>
    </row>
    <row r="121" ht="12.75">
      <c r="E121" s="23"/>
    </row>
    <row r="122" ht="12.75">
      <c r="E122" s="23"/>
    </row>
    <row r="123" ht="12.75">
      <c r="E123" s="23"/>
    </row>
    <row r="124" ht="12.75">
      <c r="E124" s="23"/>
    </row>
    <row r="125" ht="12.75">
      <c r="E125" s="23"/>
    </row>
    <row r="126" ht="12.75">
      <c r="E126" s="23"/>
    </row>
    <row r="127" ht="12.75">
      <c r="E127" s="23"/>
    </row>
    <row r="128" ht="12.75">
      <c r="E128" s="23"/>
    </row>
    <row r="129" ht="12.75">
      <c r="E129" s="23"/>
    </row>
    <row r="130" ht="12.75"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  <row r="138" ht="12.75">
      <c r="E138" s="23"/>
    </row>
    <row r="139" ht="12.75">
      <c r="E139" s="23"/>
    </row>
    <row r="140" ht="12.75">
      <c r="E140" s="23"/>
    </row>
    <row r="141" ht="12.75">
      <c r="E141" s="23"/>
    </row>
    <row r="142" ht="12.75">
      <c r="E142" s="23"/>
    </row>
    <row r="143" ht="12.75">
      <c r="E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  <row r="152" ht="12.75">
      <c r="E152" s="23"/>
    </row>
    <row r="153" ht="12.75">
      <c r="E153" s="23"/>
    </row>
    <row r="154" ht="12.75">
      <c r="E154" s="23"/>
    </row>
    <row r="155" ht="12.75">
      <c r="E155" s="23"/>
    </row>
    <row r="156" ht="12.75">
      <c r="E156" s="23"/>
    </row>
    <row r="157" ht="12.75">
      <c r="E157" s="23"/>
    </row>
    <row r="158" ht="12.75">
      <c r="E158" s="23"/>
    </row>
    <row r="159" ht="12.75">
      <c r="E159" s="23"/>
    </row>
    <row r="160" ht="12.75">
      <c r="E160" s="23"/>
    </row>
    <row r="161" ht="12.75">
      <c r="E161" s="23"/>
    </row>
    <row r="162" ht="12.75">
      <c r="E162" s="23"/>
    </row>
    <row r="163" ht="12.75">
      <c r="E163" s="23"/>
    </row>
    <row r="164" ht="12.75">
      <c r="E164" s="23"/>
    </row>
    <row r="165" ht="12.75">
      <c r="E165" s="23"/>
    </row>
    <row r="166" ht="12.75">
      <c r="E166" s="23"/>
    </row>
    <row r="167" ht="12.75">
      <c r="E167" s="23"/>
    </row>
    <row r="168" ht="12.75">
      <c r="E168" s="23"/>
    </row>
    <row r="169" ht="12.75">
      <c r="E169" s="23"/>
    </row>
    <row r="170" ht="12.75">
      <c r="E170" s="23"/>
    </row>
    <row r="171" ht="12.75">
      <c r="E171" s="23"/>
    </row>
    <row r="172" ht="12.75">
      <c r="E172" s="23"/>
    </row>
    <row r="173" ht="12.75">
      <c r="E173" s="23"/>
    </row>
    <row r="174" ht="12.75">
      <c r="E174" s="23"/>
    </row>
    <row r="175" ht="12.75">
      <c r="E175" s="23"/>
    </row>
    <row r="176" ht="12.75">
      <c r="E176" s="23"/>
    </row>
    <row r="177" ht="12.75">
      <c r="E177" s="23"/>
    </row>
    <row r="178" ht="12.75">
      <c r="E178" s="23"/>
    </row>
    <row r="179" ht="12.75">
      <c r="E179" s="23"/>
    </row>
    <row r="180" ht="12.75">
      <c r="E180" s="23"/>
    </row>
    <row r="181" ht="12.75">
      <c r="E181" s="23"/>
    </row>
    <row r="182" ht="12.75">
      <c r="E182" s="23"/>
    </row>
    <row r="183" ht="12.75">
      <c r="E183" s="23"/>
    </row>
    <row r="184" ht="12.75">
      <c r="E184" s="23"/>
    </row>
    <row r="185" ht="12.75">
      <c r="E185" s="23"/>
    </row>
    <row r="186" ht="12.75">
      <c r="E186" s="23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  <row r="201" ht="12.75">
      <c r="E201" s="23"/>
    </row>
    <row r="202" ht="12.75">
      <c r="E202" s="23"/>
    </row>
    <row r="203" ht="12.75">
      <c r="E203" s="23"/>
    </row>
    <row r="204" ht="12.75">
      <c r="E204" s="23"/>
    </row>
    <row r="205" ht="12.75">
      <c r="E205" s="23"/>
    </row>
    <row r="206" ht="12.75">
      <c r="E206" s="23"/>
    </row>
    <row r="207" ht="12.75">
      <c r="E207" s="23"/>
    </row>
    <row r="208" ht="12.75">
      <c r="E208" s="23"/>
    </row>
    <row r="209" ht="12.75">
      <c r="E209" s="23"/>
    </row>
    <row r="210" ht="12.75">
      <c r="E210" s="23"/>
    </row>
    <row r="211" ht="12.75">
      <c r="E211" s="23"/>
    </row>
    <row r="212" ht="12.75">
      <c r="E212" s="23"/>
    </row>
    <row r="213" ht="12.75">
      <c r="E213" s="23"/>
    </row>
    <row r="214" ht="12.75">
      <c r="E214" s="23"/>
    </row>
    <row r="215" ht="12.75">
      <c r="E215" s="23"/>
    </row>
    <row r="216" ht="12.75">
      <c r="E216" s="23"/>
    </row>
    <row r="217" ht="12.75"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  <row r="234" ht="12.75">
      <c r="E234" s="23"/>
    </row>
    <row r="235" ht="12.75">
      <c r="E235" s="23"/>
    </row>
    <row r="236" ht="12.75">
      <c r="E236" s="23"/>
    </row>
    <row r="237" ht="12.75">
      <c r="E237" s="23"/>
    </row>
    <row r="238" ht="12.75">
      <c r="E238" s="23"/>
    </row>
    <row r="239" ht="12.75">
      <c r="E239" s="23"/>
    </row>
    <row r="240" ht="12.75">
      <c r="E240" s="23"/>
    </row>
    <row r="241" ht="12.75">
      <c r="E241" s="23"/>
    </row>
    <row r="242" ht="12.75">
      <c r="E242" s="23"/>
    </row>
    <row r="243" ht="12.75">
      <c r="E243" s="23"/>
    </row>
    <row r="244" ht="12.75">
      <c r="E244" s="23"/>
    </row>
    <row r="245" ht="12.75">
      <c r="E245" s="23"/>
    </row>
    <row r="246" ht="12.75">
      <c r="E246" s="23"/>
    </row>
    <row r="247" ht="12.75">
      <c r="E247" s="23"/>
    </row>
    <row r="248" ht="12.75">
      <c r="E248" s="23"/>
    </row>
    <row r="249" ht="12.75">
      <c r="E249" s="23"/>
    </row>
    <row r="250" ht="12.75">
      <c r="E250" s="23"/>
    </row>
    <row r="251" ht="12.75">
      <c r="E251" s="23"/>
    </row>
    <row r="252" ht="12.75">
      <c r="E252" s="23"/>
    </row>
    <row r="253" ht="12.75">
      <c r="E253" s="23"/>
    </row>
    <row r="254" ht="12.75">
      <c r="E254" s="23"/>
    </row>
    <row r="255" ht="12.75">
      <c r="E255" s="23"/>
    </row>
    <row r="256" ht="12.75">
      <c r="E256" s="23"/>
    </row>
    <row r="257" ht="12.75">
      <c r="E257" s="23"/>
    </row>
    <row r="258" ht="12.75">
      <c r="E258" s="23"/>
    </row>
    <row r="259" ht="12.75">
      <c r="E259" s="23"/>
    </row>
    <row r="260" ht="12.75">
      <c r="E260" s="23"/>
    </row>
    <row r="261" ht="12.75">
      <c r="E261" s="23"/>
    </row>
    <row r="262" ht="12.75">
      <c r="E262" s="23"/>
    </row>
    <row r="263" ht="12.75">
      <c r="E263" s="23"/>
    </row>
    <row r="264" ht="12.75">
      <c r="E264" s="23"/>
    </row>
    <row r="265" ht="12.75">
      <c r="E265" s="23"/>
    </row>
    <row r="266" ht="12.75">
      <c r="E266" s="23"/>
    </row>
    <row r="267" ht="12.75">
      <c r="E267" s="23"/>
    </row>
    <row r="268" ht="12.75">
      <c r="E268" s="23"/>
    </row>
    <row r="269" ht="12.75">
      <c r="E269" s="23"/>
    </row>
    <row r="270" ht="12.75">
      <c r="E270" s="23"/>
    </row>
    <row r="271" ht="12.75">
      <c r="E271" s="23"/>
    </row>
    <row r="272" ht="12.75">
      <c r="E272" s="23"/>
    </row>
    <row r="273" ht="12.75">
      <c r="E273" s="23"/>
    </row>
    <row r="274" ht="12.75">
      <c r="E274" s="23"/>
    </row>
    <row r="275" ht="12.75">
      <c r="E275" s="23"/>
    </row>
    <row r="276" ht="12.75">
      <c r="E276" s="23"/>
    </row>
    <row r="277" ht="12.75">
      <c r="E277" s="23"/>
    </row>
    <row r="278" ht="12.75">
      <c r="E278" s="23"/>
    </row>
    <row r="279" ht="12.75">
      <c r="E279" s="23"/>
    </row>
    <row r="280" ht="12.75">
      <c r="E280" s="23"/>
    </row>
    <row r="281" ht="12.75">
      <c r="E281" s="23"/>
    </row>
    <row r="282" ht="12.75">
      <c r="E282" s="23"/>
    </row>
    <row r="283" ht="12.75">
      <c r="E283" s="23"/>
    </row>
    <row r="284" ht="12.75">
      <c r="E284" s="23"/>
    </row>
    <row r="285" ht="12.75">
      <c r="E285" s="23"/>
    </row>
  </sheetData>
  <printOptions gridLines="1"/>
  <pageMargins left="0.75" right="0.75" top="1" bottom="1" header="0.5" footer="0.5"/>
  <pageSetup fitToHeight="1" fitToWidth="1" horizontalDpi="300" verticalDpi="300" orientation="landscape" scale="34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L10" sqref="L10"/>
    </sheetView>
  </sheetViews>
  <sheetFormatPr defaultColWidth="9.140625" defaultRowHeight="12.75"/>
  <cols>
    <col min="1" max="1" width="16.8515625" style="0" customWidth="1"/>
  </cols>
  <sheetData>
    <row r="1" spans="1:11" ht="12.75">
      <c r="A1" t="s">
        <v>29</v>
      </c>
      <c r="B1">
        <v>3.5</v>
      </c>
      <c r="C1">
        <v>3.7</v>
      </c>
      <c r="D1">
        <v>4.5</v>
      </c>
      <c r="E1">
        <v>5.8</v>
      </c>
      <c r="F1">
        <v>7</v>
      </c>
      <c r="G1">
        <v>7.4</v>
      </c>
      <c r="H1">
        <v>14</v>
      </c>
      <c r="I1">
        <v>14.2</v>
      </c>
      <c r="J1">
        <v>21</v>
      </c>
      <c r="K1">
        <v>28.85</v>
      </c>
    </row>
    <row r="2" spans="1:11" ht="12.75">
      <c r="A2" t="s">
        <v>30</v>
      </c>
      <c r="B2" s="37">
        <v>156.9</v>
      </c>
      <c r="C2" s="37">
        <v>84.2</v>
      </c>
      <c r="D2" s="35">
        <v>310.52631578947404</v>
      </c>
      <c r="E2" s="37">
        <v>70.6</v>
      </c>
      <c r="F2" s="35">
        <v>657.3139974779326</v>
      </c>
      <c r="G2" s="35">
        <v>2823.5867446393795</v>
      </c>
      <c r="H2" s="35">
        <v>75.85200173435476</v>
      </c>
      <c r="I2" s="35">
        <v>165.0082236842107</v>
      </c>
      <c r="J2" s="35">
        <v>126.12903225806465</v>
      </c>
      <c r="K2" s="35">
        <v>92.46323529411774</v>
      </c>
    </row>
    <row r="3" spans="1:11" ht="12.75">
      <c r="A3" t="s">
        <v>31</v>
      </c>
      <c r="B3" s="35">
        <v>434.90259740259785</v>
      </c>
      <c r="C3" s="35">
        <v>223.58003442340816</v>
      </c>
      <c r="D3" s="36">
        <v>3442.307692307696</v>
      </c>
      <c r="E3" s="35">
        <v>196.9924812030077</v>
      </c>
      <c r="F3" s="35">
        <v>416.4375</v>
      </c>
      <c r="G3" s="36">
        <v>5150.974025974032</v>
      </c>
      <c r="H3" s="35">
        <v>164.57142857142875</v>
      </c>
      <c r="I3" s="35">
        <v>303.68421052631606</v>
      </c>
      <c r="J3" s="35">
        <v>156</v>
      </c>
      <c r="K3" s="35">
        <v>114.6875</v>
      </c>
    </row>
    <row r="4" spans="1:11" ht="12.75">
      <c r="A4" t="s">
        <v>32</v>
      </c>
      <c r="B4" s="35">
        <v>159.18367346938794</v>
      </c>
      <c r="C4" s="35">
        <v>93.68115942028996</v>
      </c>
      <c r="D4" s="35">
        <v>458.42467898528076</v>
      </c>
      <c r="E4" s="35">
        <v>77.55281690140853</v>
      </c>
      <c r="F4" s="35">
        <v>675.603621730383</v>
      </c>
      <c r="G4" s="35">
        <v>2847.4025974026</v>
      </c>
      <c r="H4" s="35">
        <v>76.05121293800548</v>
      </c>
      <c r="I4" s="35">
        <v>168.53864734299532</v>
      </c>
      <c r="J4" s="35">
        <v>121.52605459057084</v>
      </c>
      <c r="K4" s="35">
        <v>96.48541114058366</v>
      </c>
    </row>
    <row r="5" spans="1:11" ht="12.75">
      <c r="A5" t="s">
        <v>18</v>
      </c>
      <c r="B5" s="35">
        <v>153.82978723404273</v>
      </c>
      <c r="C5" s="35">
        <v>84.81658107116664</v>
      </c>
      <c r="D5" s="35">
        <v>439.0243902439029</v>
      </c>
      <c r="E5" s="35">
        <v>79.23076923076931</v>
      </c>
      <c r="F5" s="35">
        <v>663.3333333333339</v>
      </c>
      <c r="G5" s="35">
        <v>2667.8571428571454</v>
      </c>
      <c r="H5" s="35">
        <v>70.4174228675137</v>
      </c>
      <c r="I5" s="35">
        <v>157.97872340425548</v>
      </c>
      <c r="J5" s="35">
        <v>121.12299465240653</v>
      </c>
      <c r="K5" s="35">
        <v>92.27272727272737</v>
      </c>
    </row>
    <row r="6" spans="1:8" ht="12.75">
      <c r="A6" t="s">
        <v>33</v>
      </c>
      <c r="B6" s="35">
        <v>160.21285034373363</v>
      </c>
      <c r="F6" s="35">
        <v>653.5714285714294</v>
      </c>
      <c r="H6" s="35">
        <v>86.3157894736843</v>
      </c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Rauch</dc:creator>
  <cp:keywords/>
  <dc:description/>
  <cp:lastModifiedBy>Tom Rauch</cp:lastModifiedBy>
  <cp:lastPrinted>2010-09-04T00:09:25Z</cp:lastPrinted>
  <dcterms:created xsi:type="dcterms:W3CDTF">2010-06-25T20:55:27Z</dcterms:created>
  <dcterms:modified xsi:type="dcterms:W3CDTF">2010-09-06T23:48:31Z</dcterms:modified>
  <cp:category/>
  <cp:version/>
  <cp:contentType/>
  <cp:contentStatus/>
</cp:coreProperties>
</file>